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640" activeTab="2"/>
  </bookViews>
  <sheets>
    <sheet name="Loads in kg" sheetId="1" r:id="rId1"/>
    <sheet name="Loads in lb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<sst xmlns="http://schemas.openxmlformats.org/spreadsheetml/2006/main" count="61" uniqueCount="35">
  <si>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Shed No.</t>
  </si>
  <si>
    <t>N (max BMPs)</t>
  </si>
  <si>
    <t>P (max BMPs)</t>
  </si>
  <si>
    <t>S (max BMPs)</t>
  </si>
  <si>
    <t>Cost</t>
  </si>
  <si>
    <t>N Reduction</t>
  </si>
  <si>
    <t>P Reduction</t>
  </si>
  <si>
    <t>S Reduction</t>
  </si>
  <si>
    <t>N (current)</t>
  </si>
  <si>
    <t>P (current)</t>
  </si>
  <si>
    <t>S (current)</t>
  </si>
  <si>
    <t>P Red. (%)</t>
  </si>
  <si>
    <t>N Red. (%)</t>
  </si>
  <si>
    <t>S Red. (%)</t>
  </si>
  <si>
    <t>Totals</t>
  </si>
  <si>
    <t>$/kgSed</t>
  </si>
  <si>
    <t>SBN</t>
  </si>
  <si>
    <t>SBP</t>
  </si>
  <si>
    <t>SBS</t>
  </si>
  <si>
    <t>Note: Potential BMP implementation reflected in the "max BMP" and "reduction" columns do not include those that would affect streambank-derived loads such as fencing and streambank stabilization</t>
  </si>
  <si>
    <t>Area (ha)</t>
  </si>
  <si>
    <t>N Rate (lb/ac)</t>
  </si>
  <si>
    <t>P Rate (lb/ac)</t>
  </si>
  <si>
    <t>S Rate (lb/ac)</t>
  </si>
  <si>
    <t>Area (ac)</t>
  </si>
  <si>
    <t>acres</t>
  </si>
  <si>
    <t>sq mi</t>
  </si>
  <si>
    <t>% N Red</t>
  </si>
  <si>
    <t>% P red</t>
  </si>
  <si>
    <t>% S red</t>
  </si>
  <si>
    <t>Note:  above "streambank" loads, as with all other loads on this sheet, are in kgs</t>
  </si>
  <si>
    <t>SBN(lbs)</t>
  </si>
  <si>
    <t>SBP (lb)</t>
  </si>
  <si>
    <t>SBS (lb)</t>
  </si>
  <si>
    <t>Note: Values in red are kg converted to lbs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</si>
</sst>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workbookViewId="0" topLeftCell="A1">
      <selection activeCell="P1" sqref="P1:R24"/>
    </sheetView>
  </sheetViews>
  <sheetFormatPr defaultColWidth="9.140625" defaultRowHeight="12.75"/>
  <cols>
    <col min="2" max="2" width="9.57421875" style="0" customWidth="1"/>
    <col min="3" max="3" width="13.28125" style="0" customWidth="1"/>
    <col min="4" max="4" width="11.140625" style="0" customWidth="1"/>
    <col min="5" max="5" width="9.7109375" style="1" customWidth="1"/>
    <col min="6" max="6" width="9.28125" style="0" customWidth="1"/>
    <col min="7" max="7" width="13.28125" style="0" customWidth="1"/>
    <col min="8" max="8" width="11.421875" style="0" customWidth="1"/>
    <col min="9" max="9" width="10.28125" style="1" customWidth="1"/>
    <col min="10" max="10" width="9.8515625" style="9" customWidth="1"/>
    <col min="11" max="11" width="13.140625" style="9" customWidth="1"/>
    <col min="12" max="12" width="11.28125" style="9" customWidth="1"/>
    <col min="13" max="13" width="10.57421875" style="6" customWidth="1"/>
    <col min="14" max="14" width="10.28125" style="9" customWidth="1"/>
    <col min="15" max="15" width="9.140625" style="9" customWidth="1"/>
    <col min="16" max="16" width="6.28125" style="0" customWidth="1"/>
    <col min="17" max="17" width="6.57421875" style="0" customWidth="1"/>
    <col min="18" max="18" width="7.8515625" style="0" customWidth="1"/>
  </cols>
  <sheetData>
    <row r="1" spans="1:18" ht="12.75">
      <c r="A1" t="s">
        <v>0</v>
      </c>
      <c r="B1" t="s">
        <v>8</v>
      </c>
      <c r="C1" t="s">
        <v>1</v>
      </c>
      <c r="D1" t="s">
        <v>5</v>
      </c>
      <c r="E1" s="1" t="s">
        <v>12</v>
      </c>
      <c r="F1" t="s">
        <v>9</v>
      </c>
      <c r="G1" t="s">
        <v>2</v>
      </c>
      <c r="H1" t="s">
        <v>6</v>
      </c>
      <c r="I1" s="1" t="s">
        <v>11</v>
      </c>
      <c r="J1" s="9" t="s">
        <v>10</v>
      </c>
      <c r="K1" s="9" t="s">
        <v>3</v>
      </c>
      <c r="L1" s="9" t="s">
        <v>7</v>
      </c>
      <c r="M1" s="6" t="s">
        <v>13</v>
      </c>
      <c r="N1" s="9" t="s">
        <v>4</v>
      </c>
      <c r="O1" s="9" t="s">
        <v>15</v>
      </c>
      <c r="P1" s="5" t="s">
        <v>16</v>
      </c>
      <c r="Q1" s="5" t="s">
        <v>17</v>
      </c>
      <c r="R1" s="5" t="s">
        <v>18</v>
      </c>
    </row>
    <row r="2" spans="1:18" ht="12.75">
      <c r="A2">
        <v>1</v>
      </c>
      <c r="B2">
        <v>10582</v>
      </c>
      <c r="C2">
        <v>8715</v>
      </c>
      <c r="D2">
        <f>B2-C2</f>
        <v>1867</v>
      </c>
      <c r="E2" s="1">
        <f>1-(C2/B2)</f>
        <v>0.17643167643167645</v>
      </c>
      <c r="F2">
        <v>408</v>
      </c>
      <c r="G2">
        <v>198</v>
      </c>
      <c r="H2">
        <f>F2-G2</f>
        <v>210</v>
      </c>
      <c r="I2" s="1">
        <f>1-(G2/F2)</f>
        <v>0.5147058823529411</v>
      </c>
      <c r="J2" s="9">
        <v>382500</v>
      </c>
      <c r="K2" s="9">
        <v>174811</v>
      </c>
      <c r="L2" s="9">
        <f>J2-K2</f>
        <v>207689</v>
      </c>
      <c r="M2" s="6">
        <f>1-(K2/J2)</f>
        <v>0.5429777777777778</v>
      </c>
      <c r="N2" s="7">
        <v>369635</v>
      </c>
      <c r="O2" s="8">
        <f aca="true" t="shared" si="0" ref="O2:O22">N2/L2</f>
        <v>1.7797524182792541</v>
      </c>
      <c r="P2" s="5">
        <v>3.7</v>
      </c>
      <c r="Q2" s="5">
        <v>1.6</v>
      </c>
      <c r="R2" s="5">
        <v>72000</v>
      </c>
    </row>
    <row r="3" spans="1:18" ht="12.75">
      <c r="A3">
        <v>2</v>
      </c>
      <c r="B3">
        <v>5650</v>
      </c>
      <c r="C3">
        <v>4572</v>
      </c>
      <c r="D3">
        <f aca="true" t="shared" si="1" ref="D3:D22">B3-C3</f>
        <v>1078</v>
      </c>
      <c r="E3" s="1">
        <f aca="true" t="shared" si="2" ref="E3:E24">1-(C3/B3)</f>
        <v>0.19079646017699115</v>
      </c>
      <c r="F3">
        <v>205</v>
      </c>
      <c r="G3">
        <v>61</v>
      </c>
      <c r="H3">
        <f aca="true" t="shared" si="3" ref="H3:H22">F3-G3</f>
        <v>144</v>
      </c>
      <c r="I3" s="1">
        <f aca="true" t="shared" si="4" ref="I3:I22">1-(G3/F3)</f>
        <v>0.7024390243902439</v>
      </c>
      <c r="J3" s="9">
        <v>211000</v>
      </c>
      <c r="K3" s="9">
        <v>60901</v>
      </c>
      <c r="L3" s="9">
        <f aca="true" t="shared" si="5" ref="L3:L22">J3-K3</f>
        <v>150099</v>
      </c>
      <c r="M3" s="6">
        <f aca="true" t="shared" si="6" ref="M3:M22">1-(K3/J3)</f>
        <v>0.7113696682464454</v>
      </c>
      <c r="N3" s="7">
        <v>145042</v>
      </c>
      <c r="O3" s="8">
        <f t="shared" si="0"/>
        <v>0.9663089027908247</v>
      </c>
      <c r="P3" s="5">
        <v>0.5</v>
      </c>
      <c r="Q3" s="5">
        <v>0.2</v>
      </c>
      <c r="R3" s="5">
        <v>10300</v>
      </c>
    </row>
    <row r="4" spans="1:18" ht="12.75">
      <c r="A4">
        <v>3</v>
      </c>
      <c r="B4">
        <v>106928</v>
      </c>
      <c r="C4">
        <v>27978</v>
      </c>
      <c r="D4">
        <f t="shared" si="1"/>
        <v>78950</v>
      </c>
      <c r="E4" s="1">
        <f t="shared" si="2"/>
        <v>0.7383472991171629</v>
      </c>
      <c r="F4">
        <v>3078</v>
      </c>
      <c r="G4">
        <v>617</v>
      </c>
      <c r="H4">
        <f t="shared" si="3"/>
        <v>2461</v>
      </c>
      <c r="I4" s="1">
        <f t="shared" si="4"/>
        <v>0.799545159194282</v>
      </c>
      <c r="J4" s="9">
        <v>1425800</v>
      </c>
      <c r="K4" s="9">
        <v>618512</v>
      </c>
      <c r="L4" s="9">
        <f t="shared" si="5"/>
        <v>807288</v>
      </c>
      <c r="M4" s="6">
        <f t="shared" si="6"/>
        <v>0.5662000280544256</v>
      </c>
      <c r="N4" s="7">
        <v>670024</v>
      </c>
      <c r="O4" s="8">
        <f t="shared" si="0"/>
        <v>0.8299689825687983</v>
      </c>
      <c r="P4" s="5">
        <v>6</v>
      </c>
      <c r="Q4" s="5">
        <v>2.6</v>
      </c>
      <c r="R4" s="5">
        <v>119300</v>
      </c>
    </row>
    <row r="5" spans="1:18" ht="12.75">
      <c r="A5">
        <v>4</v>
      </c>
      <c r="B5">
        <v>22328</v>
      </c>
      <c r="C5">
        <v>19371</v>
      </c>
      <c r="D5">
        <f t="shared" si="1"/>
        <v>2957</v>
      </c>
      <c r="E5" s="1">
        <f t="shared" si="2"/>
        <v>0.13243461125044786</v>
      </c>
      <c r="F5">
        <v>586</v>
      </c>
      <c r="G5">
        <v>268</v>
      </c>
      <c r="H5">
        <f t="shared" si="3"/>
        <v>318</v>
      </c>
      <c r="I5" s="1">
        <f t="shared" si="4"/>
        <v>0.5426621160409557</v>
      </c>
      <c r="J5" s="9">
        <v>578000</v>
      </c>
      <c r="K5" s="9">
        <v>208834</v>
      </c>
      <c r="L5" s="9">
        <f t="shared" si="5"/>
        <v>369166</v>
      </c>
      <c r="M5" s="6">
        <f t="shared" si="6"/>
        <v>0.6386955017301038</v>
      </c>
      <c r="N5" s="7">
        <v>498860</v>
      </c>
      <c r="O5" s="8">
        <f t="shared" si="0"/>
        <v>1.3513162100518465</v>
      </c>
      <c r="P5" s="5">
        <v>4.4</v>
      </c>
      <c r="Q5" s="5">
        <v>1.9</v>
      </c>
      <c r="R5" s="5">
        <v>87700</v>
      </c>
    </row>
    <row r="6" spans="1:18" ht="12.75">
      <c r="A6">
        <v>5</v>
      </c>
      <c r="B6">
        <v>17717</v>
      </c>
      <c r="C6">
        <v>13864</v>
      </c>
      <c r="D6">
        <f t="shared" si="1"/>
        <v>3853</v>
      </c>
      <c r="E6" s="1">
        <f t="shared" si="2"/>
        <v>0.21747474177343795</v>
      </c>
      <c r="F6">
        <v>499</v>
      </c>
      <c r="G6">
        <v>180</v>
      </c>
      <c r="H6">
        <f t="shared" si="3"/>
        <v>319</v>
      </c>
      <c r="I6" s="1">
        <f t="shared" si="4"/>
        <v>0.6392785571142284</v>
      </c>
      <c r="J6" s="9">
        <v>538600</v>
      </c>
      <c r="K6" s="9">
        <v>111592</v>
      </c>
      <c r="L6" s="9">
        <f t="shared" si="5"/>
        <v>427008</v>
      </c>
      <c r="M6" s="6">
        <f t="shared" si="6"/>
        <v>0.7928109914593391</v>
      </c>
      <c r="N6" s="7">
        <v>347631</v>
      </c>
      <c r="O6" s="8">
        <f t="shared" si="0"/>
        <v>0.8141088691546763</v>
      </c>
      <c r="P6" s="5">
        <v>1</v>
      </c>
      <c r="Q6" s="5">
        <v>0.5</v>
      </c>
      <c r="R6" s="5">
        <v>20800</v>
      </c>
    </row>
    <row r="7" spans="1:18" ht="12.75">
      <c r="A7">
        <v>6</v>
      </c>
      <c r="B7">
        <v>18623</v>
      </c>
      <c r="C7">
        <v>2938</v>
      </c>
      <c r="D7">
        <f t="shared" si="1"/>
        <v>15685</v>
      </c>
      <c r="E7" s="1">
        <f t="shared" si="2"/>
        <v>0.8422380926810933</v>
      </c>
      <c r="F7">
        <v>218</v>
      </c>
      <c r="G7">
        <v>56</v>
      </c>
      <c r="H7">
        <f t="shared" si="3"/>
        <v>162</v>
      </c>
      <c r="I7" s="1">
        <f t="shared" si="4"/>
        <v>0.7431192660550459</v>
      </c>
      <c r="J7" s="9">
        <v>150900</v>
      </c>
      <c r="K7" s="9">
        <v>73698</v>
      </c>
      <c r="L7" s="9">
        <f t="shared" si="5"/>
        <v>77202</v>
      </c>
      <c r="M7" s="6">
        <f t="shared" si="6"/>
        <v>0.511610337972167</v>
      </c>
      <c r="N7" s="7">
        <v>99017</v>
      </c>
      <c r="O7" s="8">
        <f t="shared" si="0"/>
        <v>1.2825703997305768</v>
      </c>
      <c r="P7" s="5">
        <v>2</v>
      </c>
      <c r="Q7" s="5">
        <v>0.9</v>
      </c>
      <c r="R7" s="5">
        <v>39600</v>
      </c>
    </row>
    <row r="8" spans="1:18" ht="12.75">
      <c r="A8">
        <v>7</v>
      </c>
      <c r="B8">
        <v>2606</v>
      </c>
      <c r="C8">
        <v>1952</v>
      </c>
      <c r="D8">
        <f t="shared" si="1"/>
        <v>654</v>
      </c>
      <c r="E8" s="1">
        <f t="shared" si="2"/>
        <v>0.25095932463545667</v>
      </c>
      <c r="F8">
        <v>101</v>
      </c>
      <c r="G8">
        <v>38</v>
      </c>
      <c r="H8">
        <f t="shared" si="3"/>
        <v>63</v>
      </c>
      <c r="I8" s="1">
        <f t="shared" si="4"/>
        <v>0.6237623762376238</v>
      </c>
      <c r="J8" s="9">
        <v>96000</v>
      </c>
      <c r="K8" s="10">
        <v>23359</v>
      </c>
      <c r="L8" s="9">
        <f t="shared" si="5"/>
        <v>72641</v>
      </c>
      <c r="M8" s="6">
        <f t="shared" si="6"/>
        <v>0.7566770833333334</v>
      </c>
      <c r="N8" s="7">
        <v>87731</v>
      </c>
      <c r="O8" s="8">
        <f t="shared" si="0"/>
        <v>1.2077339243677814</v>
      </c>
      <c r="P8" s="5">
        <v>0.2</v>
      </c>
      <c r="Q8" s="5">
        <v>0.1</v>
      </c>
      <c r="R8" s="5">
        <v>3400</v>
      </c>
    </row>
    <row r="9" spans="1:18" ht="12.75">
      <c r="A9">
        <v>8</v>
      </c>
      <c r="B9">
        <v>9146</v>
      </c>
      <c r="C9">
        <v>7348</v>
      </c>
      <c r="D9">
        <f t="shared" si="1"/>
        <v>1798</v>
      </c>
      <c r="E9" s="1">
        <f t="shared" si="2"/>
        <v>0.19658867264377866</v>
      </c>
      <c r="F9">
        <v>252</v>
      </c>
      <c r="G9">
        <v>98</v>
      </c>
      <c r="H9">
        <f t="shared" si="3"/>
        <v>154</v>
      </c>
      <c r="I9" s="1">
        <f t="shared" si="4"/>
        <v>0.6111111111111112</v>
      </c>
      <c r="J9" s="9">
        <v>285300</v>
      </c>
      <c r="K9" s="9">
        <v>65273</v>
      </c>
      <c r="L9" s="9">
        <f t="shared" si="5"/>
        <v>220027</v>
      </c>
      <c r="M9" s="6">
        <f t="shared" si="6"/>
        <v>0.7712127584998247</v>
      </c>
      <c r="N9" s="7">
        <v>206568</v>
      </c>
      <c r="O9" s="8">
        <f t="shared" si="0"/>
        <v>0.9388302344712239</v>
      </c>
      <c r="P9" s="5">
        <v>0.7</v>
      </c>
      <c r="Q9" s="5">
        <v>0.3</v>
      </c>
      <c r="R9" s="5">
        <v>14700</v>
      </c>
    </row>
    <row r="10" spans="1:18" ht="12.75">
      <c r="A10">
        <v>9</v>
      </c>
      <c r="B10">
        <v>372</v>
      </c>
      <c r="C10">
        <v>253</v>
      </c>
      <c r="D10">
        <f t="shared" si="1"/>
        <v>119</v>
      </c>
      <c r="E10" s="1">
        <f t="shared" si="2"/>
        <v>0.3198924731182796</v>
      </c>
      <c r="F10">
        <v>28</v>
      </c>
      <c r="G10">
        <v>15</v>
      </c>
      <c r="H10">
        <f t="shared" si="3"/>
        <v>13</v>
      </c>
      <c r="I10" s="1">
        <f t="shared" si="4"/>
        <v>0.4642857142857143</v>
      </c>
      <c r="J10" s="10">
        <v>39000</v>
      </c>
      <c r="K10" s="9">
        <v>10623</v>
      </c>
      <c r="L10" s="9">
        <f t="shared" si="5"/>
        <v>28377</v>
      </c>
      <c r="M10" s="6">
        <f t="shared" si="6"/>
        <v>0.7276153846153846</v>
      </c>
      <c r="N10" s="7">
        <v>6032</v>
      </c>
      <c r="O10" s="8">
        <f t="shared" si="0"/>
        <v>0.21256651513549707</v>
      </c>
      <c r="P10" s="5">
        <v>0.1</v>
      </c>
      <c r="Q10" s="5">
        <v>0</v>
      </c>
      <c r="R10" s="5">
        <v>1200</v>
      </c>
    </row>
    <row r="11" spans="1:18" ht="12.75">
      <c r="A11">
        <v>10</v>
      </c>
      <c r="B11">
        <v>1862</v>
      </c>
      <c r="C11">
        <v>1546</v>
      </c>
      <c r="D11">
        <f t="shared" si="1"/>
        <v>316</v>
      </c>
      <c r="E11" s="1">
        <f t="shared" si="2"/>
        <v>0.1697099892588615</v>
      </c>
      <c r="F11">
        <v>65</v>
      </c>
      <c r="G11">
        <v>33</v>
      </c>
      <c r="H11">
        <f t="shared" si="3"/>
        <v>32</v>
      </c>
      <c r="I11" s="1">
        <f t="shared" si="4"/>
        <v>0.49230769230769234</v>
      </c>
      <c r="J11" s="9">
        <v>85200</v>
      </c>
      <c r="K11" s="9">
        <v>24353</v>
      </c>
      <c r="L11" s="9">
        <f t="shared" si="5"/>
        <v>60847</v>
      </c>
      <c r="M11" s="6">
        <f t="shared" si="6"/>
        <v>0.7141666666666666</v>
      </c>
      <c r="N11" s="7">
        <v>33896</v>
      </c>
      <c r="O11" s="8">
        <f t="shared" si="0"/>
        <v>0.5570693707167157</v>
      </c>
      <c r="P11" s="5">
        <v>0.3</v>
      </c>
      <c r="Q11" s="5">
        <v>0.1</v>
      </c>
      <c r="R11" s="5">
        <v>6400</v>
      </c>
    </row>
    <row r="12" spans="1:18" ht="12.75">
      <c r="A12">
        <v>11</v>
      </c>
      <c r="B12">
        <v>20859</v>
      </c>
      <c r="C12">
        <v>19143</v>
      </c>
      <c r="D12">
        <f t="shared" si="1"/>
        <v>1716</v>
      </c>
      <c r="E12" s="1">
        <f t="shared" si="2"/>
        <v>0.082266647490292</v>
      </c>
      <c r="F12">
        <v>445</v>
      </c>
      <c r="G12">
        <v>266</v>
      </c>
      <c r="H12">
        <f t="shared" si="3"/>
        <v>179</v>
      </c>
      <c r="I12" s="1">
        <f t="shared" si="4"/>
        <v>0.40224719101123596</v>
      </c>
      <c r="J12" s="9">
        <v>337500</v>
      </c>
      <c r="K12" s="9">
        <v>207547</v>
      </c>
      <c r="L12" s="9">
        <f t="shared" si="5"/>
        <v>129953</v>
      </c>
      <c r="M12" s="6">
        <f t="shared" si="6"/>
        <v>0.3850459259259259</v>
      </c>
      <c r="N12" s="7">
        <v>468590</v>
      </c>
      <c r="O12" s="8">
        <f t="shared" si="0"/>
        <v>3.6058421121482382</v>
      </c>
      <c r="P12" s="5">
        <v>1.5</v>
      </c>
      <c r="Q12" s="5">
        <v>0.6</v>
      </c>
      <c r="R12" s="5">
        <v>29000</v>
      </c>
    </row>
    <row r="13" spans="1:18" ht="12.75">
      <c r="A13">
        <v>12</v>
      </c>
      <c r="B13">
        <v>25943</v>
      </c>
      <c r="C13">
        <v>22263</v>
      </c>
      <c r="D13">
        <f t="shared" si="1"/>
        <v>3680</v>
      </c>
      <c r="E13" s="1">
        <f t="shared" si="2"/>
        <v>0.14184943915507076</v>
      </c>
      <c r="F13">
        <v>799</v>
      </c>
      <c r="G13">
        <v>368</v>
      </c>
      <c r="H13">
        <f t="shared" si="3"/>
        <v>431</v>
      </c>
      <c r="I13" s="1">
        <f t="shared" si="4"/>
        <v>0.5394242803504381</v>
      </c>
      <c r="J13" s="9">
        <v>836500</v>
      </c>
      <c r="K13" s="9">
        <v>375481</v>
      </c>
      <c r="L13" s="9">
        <f t="shared" si="5"/>
        <v>461019</v>
      </c>
      <c r="M13" s="6">
        <f t="shared" si="6"/>
        <v>0.5511285116557083</v>
      </c>
      <c r="N13" s="7">
        <v>584381</v>
      </c>
      <c r="O13" s="8">
        <f t="shared" si="0"/>
        <v>1.2675855008145</v>
      </c>
      <c r="P13" s="5">
        <v>12</v>
      </c>
      <c r="Q13" s="5">
        <v>5.3</v>
      </c>
      <c r="R13" s="5">
        <v>239400</v>
      </c>
    </row>
    <row r="14" spans="1:18" ht="12.75">
      <c r="A14">
        <v>13</v>
      </c>
      <c r="B14">
        <v>46492</v>
      </c>
      <c r="C14">
        <v>42438</v>
      </c>
      <c r="D14">
        <f t="shared" si="1"/>
        <v>4054</v>
      </c>
      <c r="E14" s="1">
        <f t="shared" si="2"/>
        <v>0.08719779747053258</v>
      </c>
      <c r="F14">
        <v>889</v>
      </c>
      <c r="G14">
        <v>544</v>
      </c>
      <c r="H14">
        <f t="shared" si="3"/>
        <v>345</v>
      </c>
      <c r="I14" s="1">
        <f t="shared" si="4"/>
        <v>0.3880764904386952</v>
      </c>
      <c r="J14" s="9">
        <v>509200</v>
      </c>
      <c r="K14" s="9">
        <v>321485</v>
      </c>
      <c r="L14" s="9">
        <f t="shared" si="5"/>
        <v>187715</v>
      </c>
      <c r="M14" s="6">
        <f t="shared" si="6"/>
        <v>0.36864689709348</v>
      </c>
      <c r="N14" s="7">
        <v>911830</v>
      </c>
      <c r="O14" s="8">
        <f t="shared" si="0"/>
        <v>4.857523373198732</v>
      </c>
      <c r="P14" s="5">
        <v>3.7</v>
      </c>
      <c r="Q14" s="5">
        <v>1.5</v>
      </c>
      <c r="R14" s="5">
        <v>68800</v>
      </c>
    </row>
    <row r="15" spans="1:18" ht="12.75">
      <c r="A15">
        <v>14</v>
      </c>
      <c r="B15">
        <v>125049</v>
      </c>
      <c r="C15">
        <v>22650</v>
      </c>
      <c r="D15">
        <f t="shared" si="1"/>
        <v>102399</v>
      </c>
      <c r="E15" s="1">
        <f t="shared" si="2"/>
        <v>0.8188710025669937</v>
      </c>
      <c r="F15">
        <v>3030</v>
      </c>
      <c r="G15">
        <v>379</v>
      </c>
      <c r="H15">
        <f t="shared" si="3"/>
        <v>2651</v>
      </c>
      <c r="I15" s="1">
        <f t="shared" si="4"/>
        <v>0.8749174917491749</v>
      </c>
      <c r="J15" s="9">
        <v>731900</v>
      </c>
      <c r="K15" s="9">
        <v>362465</v>
      </c>
      <c r="L15" s="9">
        <f t="shared" si="5"/>
        <v>369435</v>
      </c>
      <c r="M15" s="6">
        <f t="shared" si="6"/>
        <v>0.5047615794507446</v>
      </c>
      <c r="N15" s="7">
        <v>547810</v>
      </c>
      <c r="O15" s="8">
        <f t="shared" si="0"/>
        <v>1.4828318919431023</v>
      </c>
      <c r="P15" s="5">
        <v>9.1</v>
      </c>
      <c r="Q15" s="5">
        <v>3.8</v>
      </c>
      <c r="R15" s="5">
        <v>175400</v>
      </c>
    </row>
    <row r="16" spans="1:18" ht="12.75">
      <c r="A16">
        <v>15</v>
      </c>
      <c r="B16">
        <v>18336</v>
      </c>
      <c r="C16">
        <v>5886</v>
      </c>
      <c r="D16">
        <f t="shared" si="1"/>
        <v>12450</v>
      </c>
      <c r="E16" s="1">
        <f t="shared" si="2"/>
        <v>0.6789921465968587</v>
      </c>
      <c r="F16">
        <v>340</v>
      </c>
      <c r="G16">
        <v>132</v>
      </c>
      <c r="H16">
        <f t="shared" si="3"/>
        <v>208</v>
      </c>
      <c r="I16" s="1">
        <f t="shared" si="4"/>
        <v>0.611764705882353</v>
      </c>
      <c r="J16" s="9">
        <v>268600</v>
      </c>
      <c r="K16" s="9">
        <v>169666</v>
      </c>
      <c r="L16" s="9">
        <f t="shared" si="5"/>
        <v>98934</v>
      </c>
      <c r="M16" s="6">
        <f t="shared" si="6"/>
        <v>0.36833209233060316</v>
      </c>
      <c r="N16" s="7">
        <v>242703</v>
      </c>
      <c r="O16" s="8">
        <f t="shared" si="0"/>
        <v>2.4531809084844443</v>
      </c>
      <c r="P16" s="5">
        <v>5.6</v>
      </c>
      <c r="Q16" s="5">
        <v>2.5</v>
      </c>
      <c r="R16" s="5">
        <v>112000</v>
      </c>
    </row>
    <row r="17" spans="1:18" ht="12.75">
      <c r="A17">
        <v>16</v>
      </c>
      <c r="B17">
        <v>54721</v>
      </c>
      <c r="C17">
        <v>48103</v>
      </c>
      <c r="D17">
        <f t="shared" si="1"/>
        <v>6618</v>
      </c>
      <c r="E17" s="1">
        <f t="shared" si="2"/>
        <v>0.12094077228120836</v>
      </c>
      <c r="F17">
        <v>1780</v>
      </c>
      <c r="G17">
        <v>1141</v>
      </c>
      <c r="H17">
        <f t="shared" si="3"/>
        <v>639</v>
      </c>
      <c r="I17" s="1">
        <f t="shared" si="4"/>
        <v>0.35898876404494384</v>
      </c>
      <c r="J17" s="9">
        <v>1493800</v>
      </c>
      <c r="K17" s="9">
        <v>728879</v>
      </c>
      <c r="L17" s="9">
        <f t="shared" si="5"/>
        <v>764921</v>
      </c>
      <c r="M17" s="6">
        <f t="shared" si="6"/>
        <v>0.5120638639710804</v>
      </c>
      <c r="N17" s="7">
        <v>915585</v>
      </c>
      <c r="O17" s="8">
        <f t="shared" si="0"/>
        <v>1.1969667455854918</v>
      </c>
      <c r="P17" s="5">
        <v>2.9</v>
      </c>
      <c r="Q17" s="5">
        <v>1.3</v>
      </c>
      <c r="R17" s="5">
        <v>57000</v>
      </c>
    </row>
    <row r="18" spans="1:18" ht="12.75">
      <c r="A18">
        <v>17</v>
      </c>
      <c r="B18">
        <v>15139</v>
      </c>
      <c r="C18">
        <v>12942</v>
      </c>
      <c r="D18">
        <f t="shared" si="1"/>
        <v>2197</v>
      </c>
      <c r="E18" s="1">
        <f t="shared" si="2"/>
        <v>0.14512187066516946</v>
      </c>
      <c r="F18">
        <v>398</v>
      </c>
      <c r="G18">
        <v>177</v>
      </c>
      <c r="H18">
        <f t="shared" si="3"/>
        <v>221</v>
      </c>
      <c r="I18" s="1">
        <f t="shared" si="4"/>
        <v>0.5552763819095478</v>
      </c>
      <c r="J18" s="9">
        <v>324100</v>
      </c>
      <c r="K18" s="9">
        <v>93252</v>
      </c>
      <c r="L18" s="9">
        <f t="shared" si="5"/>
        <v>230848</v>
      </c>
      <c r="M18" s="6">
        <f t="shared" si="6"/>
        <v>0.7122739895094107</v>
      </c>
      <c r="N18" s="7">
        <v>303281</v>
      </c>
      <c r="O18" s="8">
        <f t="shared" si="0"/>
        <v>1.3137692334349875</v>
      </c>
      <c r="P18" s="5">
        <v>0.9</v>
      </c>
      <c r="Q18" s="5">
        <v>0.4</v>
      </c>
      <c r="R18" s="5">
        <v>18700</v>
      </c>
    </row>
    <row r="19" spans="1:18" ht="12.75">
      <c r="A19">
        <v>18</v>
      </c>
      <c r="B19">
        <v>19158</v>
      </c>
      <c r="C19">
        <v>16127</v>
      </c>
      <c r="D19">
        <f t="shared" si="1"/>
        <v>3031</v>
      </c>
      <c r="E19" s="1">
        <f t="shared" si="2"/>
        <v>0.15821066917214743</v>
      </c>
      <c r="F19">
        <v>484</v>
      </c>
      <c r="G19">
        <v>217</v>
      </c>
      <c r="H19">
        <f t="shared" si="3"/>
        <v>267</v>
      </c>
      <c r="I19" s="1">
        <f t="shared" si="4"/>
        <v>0.5516528925619835</v>
      </c>
      <c r="J19" s="9">
        <v>504800</v>
      </c>
      <c r="K19" s="9">
        <v>153184</v>
      </c>
      <c r="L19" s="9">
        <f t="shared" si="5"/>
        <v>351616</v>
      </c>
      <c r="M19" s="6">
        <f t="shared" si="6"/>
        <v>0.6965451664025357</v>
      </c>
      <c r="N19" s="7">
        <v>421059</v>
      </c>
      <c r="O19" s="8">
        <f t="shared" si="0"/>
        <v>1.197496700946487</v>
      </c>
      <c r="P19" s="5">
        <v>2.2</v>
      </c>
      <c r="Q19" s="5">
        <v>1</v>
      </c>
      <c r="R19" s="5">
        <v>43900</v>
      </c>
    </row>
    <row r="20" spans="1:18" ht="12.75">
      <c r="A20">
        <v>19</v>
      </c>
      <c r="B20">
        <v>1943</v>
      </c>
      <c r="C20">
        <v>1775</v>
      </c>
      <c r="D20">
        <f t="shared" si="1"/>
        <v>168</v>
      </c>
      <c r="E20" s="1">
        <f t="shared" si="2"/>
        <v>0.0864642305712815</v>
      </c>
      <c r="F20">
        <v>66</v>
      </c>
      <c r="G20">
        <v>48</v>
      </c>
      <c r="H20">
        <f t="shared" si="3"/>
        <v>18</v>
      </c>
      <c r="I20" s="1">
        <f t="shared" si="4"/>
        <v>0.2727272727272727</v>
      </c>
      <c r="J20" s="9">
        <v>41400</v>
      </c>
      <c r="K20" s="9">
        <v>21834</v>
      </c>
      <c r="L20" s="9">
        <f t="shared" si="5"/>
        <v>19566</v>
      </c>
      <c r="M20" s="6">
        <f t="shared" si="6"/>
        <v>0.4726086956521739</v>
      </c>
      <c r="N20" s="7">
        <v>60467</v>
      </c>
      <c r="O20" s="8">
        <f t="shared" si="0"/>
        <v>3.0904119390779923</v>
      </c>
      <c r="P20" s="5">
        <v>0.2</v>
      </c>
      <c r="Q20" s="5">
        <v>0.1</v>
      </c>
      <c r="R20" s="5">
        <v>3900</v>
      </c>
    </row>
    <row r="21" spans="1:18" ht="12.75">
      <c r="A21">
        <v>20</v>
      </c>
      <c r="B21">
        <v>4401</v>
      </c>
      <c r="C21">
        <v>3894</v>
      </c>
      <c r="D21">
        <f t="shared" si="1"/>
        <v>507</v>
      </c>
      <c r="E21" s="1">
        <f t="shared" si="2"/>
        <v>0.11520109066121331</v>
      </c>
      <c r="F21">
        <v>216</v>
      </c>
      <c r="G21">
        <v>149</v>
      </c>
      <c r="H21">
        <f t="shared" si="3"/>
        <v>67</v>
      </c>
      <c r="I21" s="1">
        <f t="shared" si="4"/>
        <v>0.31018518518518523</v>
      </c>
      <c r="J21" s="9">
        <v>211500</v>
      </c>
      <c r="K21" s="9">
        <v>116149</v>
      </c>
      <c r="L21" s="9">
        <f t="shared" si="5"/>
        <v>95351</v>
      </c>
      <c r="M21" s="6">
        <f t="shared" si="6"/>
        <v>0.45083215130023646</v>
      </c>
      <c r="N21" s="7">
        <v>62104</v>
      </c>
      <c r="O21" s="8">
        <f t="shared" si="0"/>
        <v>0.6513198603056077</v>
      </c>
      <c r="P21" s="5">
        <v>0.5</v>
      </c>
      <c r="Q21" s="5">
        <v>0.2</v>
      </c>
      <c r="R21" s="5">
        <v>9200</v>
      </c>
    </row>
    <row r="22" spans="1:18" ht="12.75">
      <c r="A22">
        <v>21</v>
      </c>
      <c r="B22">
        <v>16845</v>
      </c>
      <c r="C22">
        <v>15131</v>
      </c>
      <c r="D22">
        <f t="shared" si="1"/>
        <v>1714</v>
      </c>
      <c r="E22" s="1">
        <f t="shared" si="2"/>
        <v>0.10175126150192937</v>
      </c>
      <c r="F22">
        <v>376</v>
      </c>
      <c r="G22">
        <v>164</v>
      </c>
      <c r="H22">
        <f t="shared" si="3"/>
        <v>212</v>
      </c>
      <c r="I22" s="1">
        <f t="shared" si="4"/>
        <v>0.5638297872340425</v>
      </c>
      <c r="J22" s="9">
        <v>381800</v>
      </c>
      <c r="K22" s="9">
        <v>99212</v>
      </c>
      <c r="L22" s="9">
        <f t="shared" si="5"/>
        <v>282588</v>
      </c>
      <c r="M22" s="6">
        <f t="shared" si="6"/>
        <v>0.7401466736511262</v>
      </c>
      <c r="N22" s="7">
        <v>256376</v>
      </c>
      <c r="O22" s="8">
        <f t="shared" si="0"/>
        <v>0.9072430534913019</v>
      </c>
      <c r="P22" s="5">
        <v>1.2</v>
      </c>
      <c r="Q22" s="5">
        <v>0.5</v>
      </c>
      <c r="R22" s="5">
        <v>23800</v>
      </c>
    </row>
    <row r="23" spans="14:18" ht="12.75">
      <c r="N23" s="7"/>
      <c r="P23" s="5"/>
      <c r="Q23" s="5"/>
      <c r="R23" s="5"/>
    </row>
    <row r="24" spans="1:18" ht="12.75">
      <c r="A24" s="3" t="s">
        <v>14</v>
      </c>
      <c r="B24" s="3">
        <f>SUM(B2:B22)</f>
        <v>544700</v>
      </c>
      <c r="C24" s="3">
        <f>SUM(C2:C22)</f>
        <v>298889</v>
      </c>
      <c r="D24" s="3">
        <f>SUM(D2:D22)</f>
        <v>245811</v>
      </c>
      <c r="E24" s="2">
        <f t="shared" si="2"/>
        <v>0.4512777675784836</v>
      </c>
      <c r="F24" s="3">
        <f aca="true" t="shared" si="7" ref="F24:L24">SUM(F2:F22)</f>
        <v>14263</v>
      </c>
      <c r="G24" s="3">
        <f t="shared" si="7"/>
        <v>5149</v>
      </c>
      <c r="H24" s="3">
        <f t="shared" si="7"/>
        <v>9114</v>
      </c>
      <c r="I24" s="2">
        <f>1-(G24/F24)</f>
        <v>0.6389960036457969</v>
      </c>
      <c r="J24" s="3">
        <f>SUM(J2:J22)</f>
        <v>9433400</v>
      </c>
      <c r="K24" s="3">
        <f t="shared" si="7"/>
        <v>4021110</v>
      </c>
      <c r="L24" s="3">
        <f t="shared" si="7"/>
        <v>5412290</v>
      </c>
      <c r="M24" s="2">
        <f>1-(K24/J24)</f>
        <v>0.5737369347213094</v>
      </c>
      <c r="N24" s="4">
        <f>SUM(N2:N22)</f>
        <v>7238622</v>
      </c>
      <c r="P24" s="5">
        <f>SUM(P2:P22)</f>
        <v>58.70000000000002</v>
      </c>
      <c r="Q24" s="5">
        <f>SUM(Q2:Q22)</f>
        <v>25.400000000000002</v>
      </c>
      <c r="R24" s="5">
        <f>SUM(R2:R22)</f>
        <v>1156500</v>
      </c>
    </row>
    <row r="26" spans="16:24" ht="12.75">
      <c r="P26" s="5" t="s">
        <v>30</v>
      </c>
      <c r="Q26" s="5"/>
      <c r="R26" s="5"/>
      <c r="S26" s="5"/>
      <c r="T26" s="5"/>
      <c r="U26" s="5"/>
      <c r="V26" s="5"/>
      <c r="W26" s="5"/>
      <c r="X26" s="5"/>
    </row>
    <row r="30" ht="12.75">
      <c r="A30" t="s">
        <v>19</v>
      </c>
    </row>
    <row r="31" ht="12.75">
      <c r="N31" s="7"/>
    </row>
  </sheetData>
  <printOptions/>
  <pageMargins left="0.75" right="0.75" top="1" bottom="1" header="0.5" footer="0.5"/>
  <pageSetup horizontalDpi="96" verticalDpi="96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workbookViewId="0" topLeftCell="W1">
      <selection activeCell="AJ35" sqref="AJ35"/>
    </sheetView>
  </sheetViews>
  <sheetFormatPr defaultColWidth="9.140625" defaultRowHeight="12.75"/>
  <cols>
    <col min="3" max="3" width="10.8515625" style="0" customWidth="1"/>
    <col min="4" max="4" width="13.140625" style="0" customWidth="1"/>
    <col min="5" max="5" width="11.57421875" style="0" customWidth="1"/>
    <col min="6" max="6" width="10.7109375" style="1" customWidth="1"/>
    <col min="7" max="7" width="10.57421875" style="0" customWidth="1"/>
    <col min="8" max="8" width="13.140625" style="0" customWidth="1"/>
    <col min="9" max="9" width="11.00390625" style="0" customWidth="1"/>
    <col min="10" max="10" width="10.57421875" style="1" customWidth="1"/>
    <col min="11" max="11" width="10.57421875" style="0" customWidth="1"/>
    <col min="12" max="13" width="13.28125" style="0" customWidth="1"/>
    <col min="15" max="15" width="9.140625" style="12" customWidth="1"/>
    <col min="16" max="16" width="10.7109375" style="12" customWidth="1"/>
    <col min="17" max="17" width="13.57421875" style="12" customWidth="1"/>
    <col min="18" max="18" width="11.421875" style="12" customWidth="1"/>
    <col min="19" max="19" width="9.28125" style="0" customWidth="1"/>
    <col min="20" max="20" width="13.421875" style="1" customWidth="1"/>
    <col min="21" max="21" width="10.57421875" style="12" customWidth="1"/>
    <col min="22" max="22" width="13.28125" style="12" customWidth="1"/>
    <col min="23" max="23" width="11.8515625" style="12" customWidth="1"/>
    <col min="24" max="24" width="8.421875" style="0" customWidth="1"/>
    <col min="25" max="25" width="12.140625" style="1" customWidth="1"/>
    <col min="26" max="26" width="10.8515625" style="12" customWidth="1"/>
    <col min="27" max="27" width="13.8515625" style="12" customWidth="1"/>
    <col min="28" max="28" width="11.7109375" style="12" customWidth="1"/>
    <col min="29" max="29" width="7.8515625" style="0" customWidth="1"/>
    <col min="30" max="30" width="13.140625" style="11" customWidth="1"/>
    <col min="31" max="31" width="10.140625" style="0" bestFit="1" customWidth="1"/>
    <col min="36" max="37" width="9.28125" style="0" bestFit="1" customWidth="1"/>
    <col min="38" max="38" width="9.57421875" style="0" bestFit="1" customWidth="1"/>
  </cols>
  <sheetData>
    <row r="1" spans="1:38" ht="12.75">
      <c r="A1" s="14" t="s">
        <v>0</v>
      </c>
      <c r="B1" s="14" t="s">
        <v>20</v>
      </c>
      <c r="C1" s="14" t="s">
        <v>8</v>
      </c>
      <c r="D1" s="14" t="s">
        <v>1</v>
      </c>
      <c r="E1" s="14" t="s">
        <v>5</v>
      </c>
      <c r="F1" s="15" t="s">
        <v>12</v>
      </c>
      <c r="G1" s="14" t="s">
        <v>9</v>
      </c>
      <c r="H1" s="14" t="s">
        <v>2</v>
      </c>
      <c r="I1" s="14" t="s">
        <v>6</v>
      </c>
      <c r="J1" s="15" t="s">
        <v>11</v>
      </c>
      <c r="K1" s="14" t="s">
        <v>10</v>
      </c>
      <c r="L1" s="14" t="s">
        <v>3</v>
      </c>
      <c r="M1" s="14" t="s">
        <v>7</v>
      </c>
      <c r="N1" s="14"/>
      <c r="O1" s="16" t="s">
        <v>24</v>
      </c>
      <c r="P1" s="16" t="s">
        <v>8</v>
      </c>
      <c r="Q1" s="16" t="s">
        <v>1</v>
      </c>
      <c r="R1" s="16" t="s">
        <v>5</v>
      </c>
      <c r="S1" s="14" t="s">
        <v>27</v>
      </c>
      <c r="T1" s="15" t="s">
        <v>21</v>
      </c>
      <c r="U1" s="16" t="s">
        <v>9</v>
      </c>
      <c r="V1" s="16" t="s">
        <v>2</v>
      </c>
      <c r="W1" s="16" t="s">
        <v>6</v>
      </c>
      <c r="X1" s="14" t="s">
        <v>28</v>
      </c>
      <c r="Y1" s="15" t="s">
        <v>22</v>
      </c>
      <c r="Z1" s="16" t="s">
        <v>10</v>
      </c>
      <c r="AA1" s="16" t="s">
        <v>3</v>
      </c>
      <c r="AB1" s="16" t="s">
        <v>7</v>
      </c>
      <c r="AC1" s="14" t="s">
        <v>29</v>
      </c>
      <c r="AD1" s="11" t="s">
        <v>23</v>
      </c>
      <c r="AE1" s="13" t="s">
        <v>4</v>
      </c>
      <c r="AG1" s="5" t="s">
        <v>16</v>
      </c>
      <c r="AH1" s="5" t="s">
        <v>17</v>
      </c>
      <c r="AI1" s="5" t="s">
        <v>18</v>
      </c>
      <c r="AJ1" s="3" t="s">
        <v>31</v>
      </c>
      <c r="AK1" s="3" t="s">
        <v>32</v>
      </c>
      <c r="AL1" s="3" t="s">
        <v>33</v>
      </c>
    </row>
    <row r="2" spans="1:38" ht="12.75">
      <c r="A2">
        <v>1</v>
      </c>
      <c r="B2">
        <v>1010</v>
      </c>
      <c r="C2">
        <v>10582</v>
      </c>
      <c r="D2">
        <v>8715</v>
      </c>
      <c r="E2">
        <v>1867</v>
      </c>
      <c r="F2" s="1">
        <v>0.17643167643167645</v>
      </c>
      <c r="G2">
        <v>408</v>
      </c>
      <c r="H2">
        <v>198</v>
      </c>
      <c r="I2">
        <v>210</v>
      </c>
      <c r="J2" s="1">
        <v>0.5147058823529411</v>
      </c>
      <c r="K2">
        <v>382500</v>
      </c>
      <c r="L2">
        <v>174811</v>
      </c>
      <c r="M2">
        <f>K2-L2</f>
        <v>207689</v>
      </c>
      <c r="O2" s="12">
        <f>B2*2.47</f>
        <v>2494.7000000000003</v>
      </c>
      <c r="P2" s="12">
        <f>C2*2.205</f>
        <v>23333.31</v>
      </c>
      <c r="Q2" s="12">
        <f>D2*2.205</f>
        <v>19216.575</v>
      </c>
      <c r="R2" s="12">
        <f>E2*2.205</f>
        <v>4116.735000000001</v>
      </c>
      <c r="S2" s="1">
        <f>1-(Q2/P2)</f>
        <v>0.17643167643167645</v>
      </c>
      <c r="T2" s="1">
        <f>P2/O2</f>
        <v>9.353152683689421</v>
      </c>
      <c r="U2" s="12">
        <f>G2*2.205</f>
        <v>899.64</v>
      </c>
      <c r="V2" s="12">
        <f>H2*2.205</f>
        <v>436.59000000000003</v>
      </c>
      <c r="W2" s="12">
        <f>I2*2.205</f>
        <v>463.05</v>
      </c>
      <c r="X2" s="1">
        <f>1-(V2/U2)</f>
        <v>0.5147058823529411</v>
      </c>
      <c r="Y2" s="1">
        <f>U2/O2</f>
        <v>0.3606205154928448</v>
      </c>
      <c r="Z2" s="12">
        <f>K2*2.205</f>
        <v>843412.5</v>
      </c>
      <c r="AA2" s="12">
        <f>L2*2.205</f>
        <v>385458.255</v>
      </c>
      <c r="AB2" s="12">
        <f>M2*2.205</f>
        <v>457954.245</v>
      </c>
      <c r="AC2" s="1">
        <f>1-(AA2/Z2)</f>
        <v>0.5429777777777778</v>
      </c>
      <c r="AD2" s="11">
        <f>Z2/O2</f>
        <v>338.081733274542</v>
      </c>
      <c r="AE2" s="21">
        <v>369635</v>
      </c>
      <c r="AG2" s="5">
        <v>3.7</v>
      </c>
      <c r="AH2" s="5">
        <v>1.6</v>
      </c>
      <c r="AI2" s="5">
        <v>72000</v>
      </c>
      <c r="AJ2" s="23">
        <f>AG2*2.205</f>
        <v>8.1585</v>
      </c>
      <c r="AK2" s="23">
        <f>AH2*2.205</f>
        <v>3.5280000000000005</v>
      </c>
      <c r="AL2" s="24">
        <f>AI2*2.205</f>
        <v>158760</v>
      </c>
    </row>
    <row r="3" spans="1:38" ht="12.75">
      <c r="A3">
        <v>2</v>
      </c>
      <c r="B3">
        <v>347</v>
      </c>
      <c r="C3">
        <v>5650</v>
      </c>
      <c r="D3">
        <v>4572</v>
      </c>
      <c r="E3">
        <v>1078</v>
      </c>
      <c r="F3" s="1">
        <v>0.19079646017699115</v>
      </c>
      <c r="G3">
        <v>205</v>
      </c>
      <c r="H3">
        <v>61</v>
      </c>
      <c r="I3">
        <v>144</v>
      </c>
      <c r="J3" s="1">
        <v>0.7024390243902439</v>
      </c>
      <c r="K3">
        <v>211000</v>
      </c>
      <c r="L3">
        <v>60901</v>
      </c>
      <c r="M3">
        <f aca="true" t="shared" si="0" ref="M3:M22">K3-L3</f>
        <v>150099</v>
      </c>
      <c r="O3" s="12">
        <f aca="true" t="shared" si="1" ref="O3:O22">B3*2.47</f>
        <v>857.09</v>
      </c>
      <c r="P3" s="12">
        <f aca="true" t="shared" si="2" ref="P3:P22">C3*2.205</f>
        <v>12458.25</v>
      </c>
      <c r="Q3" s="12">
        <f aca="true" t="shared" si="3" ref="Q3:Q22">D3*2.205</f>
        <v>10081.26</v>
      </c>
      <c r="R3" s="12">
        <f aca="true" t="shared" si="4" ref="R3:R22">E3*2.205</f>
        <v>2376.9900000000002</v>
      </c>
      <c r="S3" s="1">
        <f aca="true" t="shared" si="5" ref="S3:S22">1-(Q3/P3)</f>
        <v>0.19079646017699115</v>
      </c>
      <c r="T3" s="1">
        <f aca="true" t="shared" si="6" ref="T3:T22">P3/O3</f>
        <v>14.535521357150357</v>
      </c>
      <c r="U3" s="12">
        <f aca="true" t="shared" si="7" ref="U3:U22">G3*2.205</f>
        <v>452.02500000000003</v>
      </c>
      <c r="V3" s="12">
        <f aca="true" t="shared" si="8" ref="V3:V22">H3*2.205</f>
        <v>134.505</v>
      </c>
      <c r="W3" s="12">
        <f aca="true" t="shared" si="9" ref="W3:W22">I3*2.205</f>
        <v>317.52</v>
      </c>
      <c r="X3" s="1">
        <f aca="true" t="shared" si="10" ref="X3:X22">1-(V3/U3)</f>
        <v>0.7024390243902439</v>
      </c>
      <c r="Y3" s="1">
        <f aca="true" t="shared" si="11" ref="Y3:Y22">U3/O3</f>
        <v>0.527395022693066</v>
      </c>
      <c r="Z3" s="12">
        <f aca="true" t="shared" si="12" ref="Z3:Z22">K3*2.205</f>
        <v>465255</v>
      </c>
      <c r="AA3" s="12">
        <f aca="true" t="shared" si="13" ref="AA3:AA22">L3*2.205</f>
        <v>134286.70500000002</v>
      </c>
      <c r="AB3" s="12">
        <f aca="true" t="shared" si="14" ref="AB3:AB22">M3*2.205</f>
        <v>330968.295</v>
      </c>
      <c r="AC3" s="1">
        <f aca="true" t="shared" si="15" ref="AC3:AC22">1-(AA3/Z3)</f>
        <v>0.7113696682464454</v>
      </c>
      <c r="AD3" s="11">
        <f aca="true" t="shared" si="16" ref="AD3:AD22">Z3/O3</f>
        <v>542.8309745767656</v>
      </c>
      <c r="AE3" s="21">
        <v>145042</v>
      </c>
      <c r="AG3" s="5">
        <v>0.5</v>
      </c>
      <c r="AH3" s="5">
        <v>0.2</v>
      </c>
      <c r="AI3" s="5">
        <v>10300</v>
      </c>
      <c r="AJ3" s="23">
        <f aca="true" t="shared" si="17" ref="AJ3:AJ24">AG3*2.205</f>
        <v>1.1025</v>
      </c>
      <c r="AK3" s="23">
        <f aca="true" t="shared" si="18" ref="AK3:AK24">AH3*2.205</f>
        <v>0.44100000000000006</v>
      </c>
      <c r="AL3" s="24">
        <f aca="true" t="shared" si="19" ref="AL3:AL24">AI3*2.205</f>
        <v>22711.5</v>
      </c>
    </row>
    <row r="4" spans="1:38" ht="12.75">
      <c r="A4">
        <v>3</v>
      </c>
      <c r="B4">
        <v>1789</v>
      </c>
      <c r="C4">
        <v>106928</v>
      </c>
      <c r="D4">
        <v>27978</v>
      </c>
      <c r="E4">
        <v>78950</v>
      </c>
      <c r="F4" s="1">
        <v>0.7383472991171629</v>
      </c>
      <c r="G4">
        <v>3078</v>
      </c>
      <c r="H4">
        <v>617</v>
      </c>
      <c r="I4">
        <v>2461</v>
      </c>
      <c r="J4" s="1">
        <v>0.799545159194282</v>
      </c>
      <c r="K4">
        <v>1425800</v>
      </c>
      <c r="L4">
        <v>618512</v>
      </c>
      <c r="M4">
        <f t="shared" si="0"/>
        <v>807288</v>
      </c>
      <c r="O4" s="12">
        <f t="shared" si="1"/>
        <v>4418.83</v>
      </c>
      <c r="P4" s="12">
        <f t="shared" si="2"/>
        <v>235776.24000000002</v>
      </c>
      <c r="Q4" s="12">
        <f t="shared" si="3"/>
        <v>61691.490000000005</v>
      </c>
      <c r="R4" s="12">
        <f t="shared" si="4"/>
        <v>174084.75</v>
      </c>
      <c r="S4" s="1">
        <f t="shared" si="5"/>
        <v>0.7383472991171629</v>
      </c>
      <c r="T4" s="1">
        <f t="shared" si="6"/>
        <v>53.357164679338204</v>
      </c>
      <c r="U4" s="12">
        <f t="shared" si="7"/>
        <v>6786.99</v>
      </c>
      <c r="V4" s="12">
        <f t="shared" si="8"/>
        <v>1360.4850000000001</v>
      </c>
      <c r="W4" s="12">
        <f t="shared" si="9"/>
        <v>5426.505</v>
      </c>
      <c r="X4" s="1">
        <f t="shared" si="10"/>
        <v>0.7995451591942819</v>
      </c>
      <c r="Y4" s="1">
        <f t="shared" si="11"/>
        <v>1.53592466784194</v>
      </c>
      <c r="Z4" s="12">
        <f t="shared" si="12"/>
        <v>3143889</v>
      </c>
      <c r="AA4" s="12">
        <f t="shared" si="13"/>
        <v>1363818.96</v>
      </c>
      <c r="AB4" s="12">
        <f t="shared" si="14"/>
        <v>1780070.04</v>
      </c>
      <c r="AC4" s="1">
        <f t="shared" si="15"/>
        <v>0.5662000280544256</v>
      </c>
      <c r="AD4" s="11">
        <f t="shared" si="16"/>
        <v>711.4754358054055</v>
      </c>
      <c r="AE4" s="21">
        <v>670024</v>
      </c>
      <c r="AG4" s="5">
        <v>6</v>
      </c>
      <c r="AH4" s="5">
        <v>2.6</v>
      </c>
      <c r="AI4" s="5">
        <v>119300</v>
      </c>
      <c r="AJ4" s="23">
        <f t="shared" si="17"/>
        <v>13.23</v>
      </c>
      <c r="AK4" s="23">
        <f t="shared" si="18"/>
        <v>5.7330000000000005</v>
      </c>
      <c r="AL4" s="24">
        <f t="shared" si="19"/>
        <v>263056.5</v>
      </c>
    </row>
    <row r="5" spans="1:38" ht="12.75">
      <c r="A5">
        <v>4</v>
      </c>
      <c r="B5">
        <v>1064</v>
      </c>
      <c r="C5">
        <v>22328</v>
      </c>
      <c r="D5">
        <v>19371</v>
      </c>
      <c r="E5">
        <v>2957</v>
      </c>
      <c r="F5" s="1">
        <v>0.13243461125044786</v>
      </c>
      <c r="G5">
        <v>586</v>
      </c>
      <c r="H5">
        <v>268</v>
      </c>
      <c r="I5">
        <v>318</v>
      </c>
      <c r="J5" s="1">
        <v>0.5426621160409557</v>
      </c>
      <c r="K5">
        <v>578000</v>
      </c>
      <c r="L5">
        <v>208834</v>
      </c>
      <c r="M5">
        <f t="shared" si="0"/>
        <v>369166</v>
      </c>
      <c r="O5" s="12">
        <f t="shared" si="1"/>
        <v>2628.0800000000004</v>
      </c>
      <c r="P5" s="12">
        <f t="shared" si="2"/>
        <v>49233.24</v>
      </c>
      <c r="Q5" s="12">
        <f t="shared" si="3"/>
        <v>42713.055</v>
      </c>
      <c r="R5" s="12">
        <f t="shared" si="4"/>
        <v>6520.185</v>
      </c>
      <c r="S5" s="1">
        <f t="shared" si="5"/>
        <v>0.13243461125044786</v>
      </c>
      <c r="T5" s="1">
        <f t="shared" si="6"/>
        <v>18.73353931387172</v>
      </c>
      <c r="U5" s="12">
        <f t="shared" si="7"/>
        <v>1292.13</v>
      </c>
      <c r="V5" s="12">
        <f t="shared" si="8"/>
        <v>590.94</v>
      </c>
      <c r="W5" s="12">
        <f t="shared" si="9"/>
        <v>701.19</v>
      </c>
      <c r="X5" s="1">
        <f t="shared" si="10"/>
        <v>0.5426621160409557</v>
      </c>
      <c r="Y5" s="1">
        <f t="shared" si="11"/>
        <v>0.4916631152780737</v>
      </c>
      <c r="Z5" s="12">
        <f t="shared" si="12"/>
        <v>1274490</v>
      </c>
      <c r="AA5" s="12">
        <f t="shared" si="13"/>
        <v>460478.97000000003</v>
      </c>
      <c r="AB5" s="12">
        <f t="shared" si="14"/>
        <v>814011.03</v>
      </c>
      <c r="AC5" s="1">
        <f t="shared" si="15"/>
        <v>0.6386955017301038</v>
      </c>
      <c r="AD5" s="11">
        <f t="shared" si="16"/>
        <v>484.95099083741735</v>
      </c>
      <c r="AE5" s="21">
        <v>498860</v>
      </c>
      <c r="AG5" s="5">
        <v>4.4</v>
      </c>
      <c r="AH5" s="5">
        <v>1.9</v>
      </c>
      <c r="AI5" s="5">
        <v>87700</v>
      </c>
      <c r="AJ5" s="23">
        <f t="shared" si="17"/>
        <v>9.702000000000002</v>
      </c>
      <c r="AK5" s="23">
        <f t="shared" si="18"/>
        <v>4.1895</v>
      </c>
      <c r="AL5" s="24">
        <f t="shared" si="19"/>
        <v>193378.5</v>
      </c>
    </row>
    <row r="6" spans="1:38" ht="12.75">
      <c r="A6">
        <v>5</v>
      </c>
      <c r="B6">
        <v>662</v>
      </c>
      <c r="C6">
        <v>17717</v>
      </c>
      <c r="D6">
        <v>13864</v>
      </c>
      <c r="E6">
        <v>3853</v>
      </c>
      <c r="F6" s="1">
        <v>0.21747474177343795</v>
      </c>
      <c r="G6">
        <v>499</v>
      </c>
      <c r="H6">
        <v>180</v>
      </c>
      <c r="I6">
        <v>319</v>
      </c>
      <c r="J6" s="1">
        <v>0.6392785571142284</v>
      </c>
      <c r="K6">
        <v>538600</v>
      </c>
      <c r="L6">
        <v>111592</v>
      </c>
      <c r="M6">
        <f t="shared" si="0"/>
        <v>427008</v>
      </c>
      <c r="O6" s="12">
        <f t="shared" si="1"/>
        <v>1635.14</v>
      </c>
      <c r="P6" s="12">
        <f t="shared" si="2"/>
        <v>39065.985</v>
      </c>
      <c r="Q6" s="12">
        <f t="shared" si="3"/>
        <v>30570.120000000003</v>
      </c>
      <c r="R6" s="12">
        <f t="shared" si="4"/>
        <v>8495.865</v>
      </c>
      <c r="S6" s="1">
        <f t="shared" si="5"/>
        <v>0.21747474177343784</v>
      </c>
      <c r="T6" s="1">
        <f t="shared" si="6"/>
        <v>23.891523050014065</v>
      </c>
      <c r="U6" s="12">
        <f t="shared" si="7"/>
        <v>1100.295</v>
      </c>
      <c r="V6" s="12">
        <f t="shared" si="8"/>
        <v>396.90000000000003</v>
      </c>
      <c r="W6" s="12">
        <f t="shared" si="9"/>
        <v>703.395</v>
      </c>
      <c r="X6" s="1">
        <f t="shared" si="10"/>
        <v>0.6392785571142284</v>
      </c>
      <c r="Y6" s="1">
        <f t="shared" si="11"/>
        <v>0.6729056839169735</v>
      </c>
      <c r="Z6" s="12">
        <f t="shared" si="12"/>
        <v>1187613</v>
      </c>
      <c r="AA6" s="12">
        <f t="shared" si="13"/>
        <v>246060.36000000002</v>
      </c>
      <c r="AB6" s="12">
        <f t="shared" si="14"/>
        <v>941552.64</v>
      </c>
      <c r="AC6" s="1">
        <f t="shared" si="15"/>
        <v>0.792810991459339</v>
      </c>
      <c r="AD6" s="11">
        <f t="shared" si="16"/>
        <v>726.3066159472583</v>
      </c>
      <c r="AE6" s="21">
        <v>347631</v>
      </c>
      <c r="AG6" s="5">
        <v>1</v>
      </c>
      <c r="AH6" s="5">
        <v>0.5</v>
      </c>
      <c r="AI6" s="5">
        <v>20800</v>
      </c>
      <c r="AJ6" s="23">
        <f t="shared" si="17"/>
        <v>2.205</v>
      </c>
      <c r="AK6" s="23">
        <f t="shared" si="18"/>
        <v>1.1025</v>
      </c>
      <c r="AL6" s="24">
        <f t="shared" si="19"/>
        <v>45864</v>
      </c>
    </row>
    <row r="7" spans="1:38" ht="12.75">
      <c r="A7">
        <v>6</v>
      </c>
      <c r="B7">
        <v>392</v>
      </c>
      <c r="C7">
        <v>18623</v>
      </c>
      <c r="D7">
        <v>2938</v>
      </c>
      <c r="E7">
        <v>15685</v>
      </c>
      <c r="F7" s="1">
        <v>0.8422380926810933</v>
      </c>
      <c r="G7">
        <v>218</v>
      </c>
      <c r="H7">
        <v>56</v>
      </c>
      <c r="I7">
        <v>162</v>
      </c>
      <c r="J7" s="1">
        <v>0.7431192660550459</v>
      </c>
      <c r="K7">
        <v>150900</v>
      </c>
      <c r="L7">
        <v>73698</v>
      </c>
      <c r="M7">
        <f t="shared" si="0"/>
        <v>77202</v>
      </c>
      <c r="O7" s="12">
        <f t="shared" si="1"/>
        <v>968.2400000000001</v>
      </c>
      <c r="P7" s="12">
        <f t="shared" si="2"/>
        <v>41063.715000000004</v>
      </c>
      <c r="Q7" s="12">
        <f t="shared" si="3"/>
        <v>6478.29</v>
      </c>
      <c r="R7" s="12">
        <f t="shared" si="4"/>
        <v>34585.425</v>
      </c>
      <c r="S7" s="1">
        <f t="shared" si="5"/>
        <v>0.8422380926810933</v>
      </c>
      <c r="T7" s="1">
        <f t="shared" si="6"/>
        <v>42.41067813765182</v>
      </c>
      <c r="U7" s="12">
        <f t="shared" si="7"/>
        <v>480.69</v>
      </c>
      <c r="V7" s="12">
        <f t="shared" si="8"/>
        <v>123.48</v>
      </c>
      <c r="W7" s="12">
        <f t="shared" si="9"/>
        <v>357.21000000000004</v>
      </c>
      <c r="X7" s="1">
        <f t="shared" si="10"/>
        <v>0.7431192660550459</v>
      </c>
      <c r="Y7" s="1">
        <f t="shared" si="11"/>
        <v>0.49645748987854244</v>
      </c>
      <c r="Z7" s="12">
        <f t="shared" si="12"/>
        <v>332734.5</v>
      </c>
      <c r="AA7" s="12">
        <f t="shared" si="13"/>
        <v>162504.09</v>
      </c>
      <c r="AB7" s="12">
        <f t="shared" si="14"/>
        <v>170230.41</v>
      </c>
      <c r="AC7" s="1">
        <f t="shared" si="15"/>
        <v>0.511610337972167</v>
      </c>
      <c r="AD7" s="11">
        <f t="shared" si="16"/>
        <v>343.64878542510115</v>
      </c>
      <c r="AE7" s="21">
        <v>99017</v>
      </c>
      <c r="AG7" s="5">
        <v>2</v>
      </c>
      <c r="AH7" s="5">
        <v>0.9</v>
      </c>
      <c r="AI7" s="5">
        <v>39600</v>
      </c>
      <c r="AJ7" s="23">
        <f t="shared" si="17"/>
        <v>4.41</v>
      </c>
      <c r="AK7" s="23">
        <f t="shared" si="18"/>
        <v>1.9845000000000002</v>
      </c>
      <c r="AL7" s="24">
        <f t="shared" si="19"/>
        <v>87318</v>
      </c>
    </row>
    <row r="8" spans="1:38" ht="12.75">
      <c r="A8">
        <v>7</v>
      </c>
      <c r="B8">
        <v>214</v>
      </c>
      <c r="C8">
        <v>2606</v>
      </c>
      <c r="D8">
        <v>1952</v>
      </c>
      <c r="E8">
        <v>654</v>
      </c>
      <c r="F8" s="1">
        <v>0.25095932463545667</v>
      </c>
      <c r="G8">
        <v>101</v>
      </c>
      <c r="H8">
        <v>38</v>
      </c>
      <c r="I8">
        <v>63</v>
      </c>
      <c r="J8" s="1">
        <v>0.6237623762376238</v>
      </c>
      <c r="K8">
        <v>96000</v>
      </c>
      <c r="L8">
        <v>23359</v>
      </c>
      <c r="M8">
        <f t="shared" si="0"/>
        <v>72641</v>
      </c>
      <c r="O8" s="12">
        <f t="shared" si="1"/>
        <v>528.58</v>
      </c>
      <c r="P8" s="12">
        <f t="shared" si="2"/>
        <v>5746.2300000000005</v>
      </c>
      <c r="Q8" s="12">
        <f t="shared" si="3"/>
        <v>4304.16</v>
      </c>
      <c r="R8" s="12">
        <f t="shared" si="4"/>
        <v>1442.07</v>
      </c>
      <c r="S8" s="1">
        <f t="shared" si="5"/>
        <v>0.25095932463545667</v>
      </c>
      <c r="T8" s="1">
        <f t="shared" si="6"/>
        <v>10.871069658329866</v>
      </c>
      <c r="U8" s="12">
        <f t="shared" si="7"/>
        <v>222.705</v>
      </c>
      <c r="V8" s="12">
        <f t="shared" si="8"/>
        <v>83.79</v>
      </c>
      <c r="W8" s="12">
        <f t="shared" si="9"/>
        <v>138.915</v>
      </c>
      <c r="X8" s="1">
        <f t="shared" si="10"/>
        <v>0.6237623762376238</v>
      </c>
      <c r="Y8" s="1">
        <f t="shared" si="11"/>
        <v>0.4213269514548413</v>
      </c>
      <c r="Z8" s="12">
        <f t="shared" si="12"/>
        <v>211680</v>
      </c>
      <c r="AA8" s="12">
        <f t="shared" si="13"/>
        <v>51506.595</v>
      </c>
      <c r="AB8" s="12">
        <f t="shared" si="14"/>
        <v>160173.405</v>
      </c>
      <c r="AC8" s="1">
        <f t="shared" si="15"/>
        <v>0.7566770833333334</v>
      </c>
      <c r="AD8" s="11">
        <f t="shared" si="16"/>
        <v>400.4691815808392</v>
      </c>
      <c r="AE8" s="21">
        <v>87731</v>
      </c>
      <c r="AG8" s="5">
        <v>0.2</v>
      </c>
      <c r="AH8" s="5">
        <v>0.1</v>
      </c>
      <c r="AI8" s="5">
        <v>3400</v>
      </c>
      <c r="AJ8" s="23">
        <f t="shared" si="17"/>
        <v>0.44100000000000006</v>
      </c>
      <c r="AK8" s="23">
        <f t="shared" si="18"/>
        <v>0.22050000000000003</v>
      </c>
      <c r="AL8" s="24">
        <f t="shared" si="19"/>
        <v>7497</v>
      </c>
    </row>
    <row r="9" spans="1:38" ht="12.75">
      <c r="A9">
        <v>8</v>
      </c>
      <c r="B9">
        <v>449</v>
      </c>
      <c r="C9">
        <v>9146</v>
      </c>
      <c r="D9">
        <v>7348</v>
      </c>
      <c r="E9">
        <v>1798</v>
      </c>
      <c r="F9" s="1">
        <v>0.19658867264377866</v>
      </c>
      <c r="G9">
        <v>252</v>
      </c>
      <c r="H9">
        <v>98</v>
      </c>
      <c r="I9">
        <v>154</v>
      </c>
      <c r="J9" s="1">
        <v>0.6111111111111112</v>
      </c>
      <c r="K9">
        <v>285300</v>
      </c>
      <c r="L9">
        <v>65273</v>
      </c>
      <c r="M9">
        <f t="shared" si="0"/>
        <v>220027</v>
      </c>
      <c r="O9" s="12">
        <f t="shared" si="1"/>
        <v>1109.0300000000002</v>
      </c>
      <c r="P9" s="12">
        <f t="shared" si="2"/>
        <v>20166.93</v>
      </c>
      <c r="Q9" s="12">
        <f t="shared" si="3"/>
        <v>16202.34</v>
      </c>
      <c r="R9" s="12">
        <f t="shared" si="4"/>
        <v>3964.59</v>
      </c>
      <c r="S9" s="1">
        <f t="shared" si="5"/>
        <v>0.19658867264377866</v>
      </c>
      <c r="T9" s="1">
        <f t="shared" si="6"/>
        <v>18.184296186757795</v>
      </c>
      <c r="U9" s="12">
        <f t="shared" si="7"/>
        <v>555.66</v>
      </c>
      <c r="V9" s="12">
        <f t="shared" si="8"/>
        <v>216.09</v>
      </c>
      <c r="W9" s="12">
        <f t="shared" si="9"/>
        <v>339.57</v>
      </c>
      <c r="X9" s="1">
        <f t="shared" si="10"/>
        <v>0.6111111111111112</v>
      </c>
      <c r="Y9" s="1">
        <f t="shared" si="11"/>
        <v>0.5010324337484107</v>
      </c>
      <c r="Z9" s="12">
        <f t="shared" si="12"/>
        <v>629086.5</v>
      </c>
      <c r="AA9" s="12">
        <f t="shared" si="13"/>
        <v>143926.965</v>
      </c>
      <c r="AB9" s="12">
        <f t="shared" si="14"/>
        <v>485159.53500000003</v>
      </c>
      <c r="AC9" s="1">
        <f t="shared" si="15"/>
        <v>0.7712127584998247</v>
      </c>
      <c r="AD9" s="11">
        <f t="shared" si="16"/>
        <v>567.2402910651649</v>
      </c>
      <c r="AE9" s="21">
        <v>206568</v>
      </c>
      <c r="AG9" s="5">
        <v>0.7</v>
      </c>
      <c r="AH9" s="5">
        <v>0.3</v>
      </c>
      <c r="AI9" s="5">
        <v>14700</v>
      </c>
      <c r="AJ9" s="23">
        <f t="shared" si="17"/>
        <v>1.5434999999999999</v>
      </c>
      <c r="AK9" s="23">
        <f t="shared" si="18"/>
        <v>0.6615</v>
      </c>
      <c r="AL9" s="24">
        <f t="shared" si="19"/>
        <v>32413.5</v>
      </c>
    </row>
    <row r="10" spans="1:38" ht="12.75">
      <c r="A10">
        <v>9</v>
      </c>
      <c r="B10">
        <v>121</v>
      </c>
      <c r="C10">
        <v>372</v>
      </c>
      <c r="D10">
        <v>253</v>
      </c>
      <c r="E10">
        <v>119</v>
      </c>
      <c r="F10" s="1">
        <v>0.3198924731182796</v>
      </c>
      <c r="G10">
        <v>28</v>
      </c>
      <c r="H10">
        <v>15</v>
      </c>
      <c r="I10">
        <v>13</v>
      </c>
      <c r="J10" s="1">
        <v>0.4642857142857143</v>
      </c>
      <c r="K10">
        <v>39000</v>
      </c>
      <c r="L10">
        <v>10623</v>
      </c>
      <c r="M10">
        <f t="shared" si="0"/>
        <v>28377</v>
      </c>
      <c r="O10" s="12">
        <f t="shared" si="1"/>
        <v>298.87</v>
      </c>
      <c r="P10" s="12">
        <f t="shared" si="2"/>
        <v>820.26</v>
      </c>
      <c r="Q10" s="12">
        <f t="shared" si="3"/>
        <v>557.865</v>
      </c>
      <c r="R10" s="12">
        <f t="shared" si="4"/>
        <v>262.395</v>
      </c>
      <c r="S10" s="1">
        <f t="shared" si="5"/>
        <v>0.3198924731182795</v>
      </c>
      <c r="T10" s="1">
        <f t="shared" si="6"/>
        <v>2.7445377588918256</v>
      </c>
      <c r="U10" s="12">
        <f t="shared" si="7"/>
        <v>61.74</v>
      </c>
      <c r="V10" s="12">
        <f t="shared" si="8"/>
        <v>33.075</v>
      </c>
      <c r="W10" s="12">
        <f t="shared" si="9"/>
        <v>28.665</v>
      </c>
      <c r="X10" s="1">
        <f t="shared" si="10"/>
        <v>0.4642857142857143</v>
      </c>
      <c r="Y10" s="1">
        <f t="shared" si="11"/>
        <v>0.20657811088433098</v>
      </c>
      <c r="Z10" s="12">
        <f t="shared" si="12"/>
        <v>85995</v>
      </c>
      <c r="AA10" s="12">
        <f t="shared" si="13"/>
        <v>23423.715</v>
      </c>
      <c r="AB10" s="12">
        <f t="shared" si="14"/>
        <v>62571.285</v>
      </c>
      <c r="AC10" s="1">
        <f t="shared" si="15"/>
        <v>0.7276153846153846</v>
      </c>
      <c r="AD10" s="11">
        <f t="shared" si="16"/>
        <v>287.73379730317527</v>
      </c>
      <c r="AE10" s="21">
        <v>6032</v>
      </c>
      <c r="AG10" s="5">
        <v>0.1</v>
      </c>
      <c r="AH10" s="5">
        <v>0</v>
      </c>
      <c r="AI10" s="5">
        <v>1200</v>
      </c>
      <c r="AJ10" s="23">
        <f t="shared" si="17"/>
        <v>0.22050000000000003</v>
      </c>
      <c r="AK10" s="23">
        <f t="shared" si="18"/>
        <v>0</v>
      </c>
      <c r="AL10" s="24">
        <f t="shared" si="19"/>
        <v>2646</v>
      </c>
    </row>
    <row r="11" spans="1:38" ht="12.75">
      <c r="A11">
        <v>10</v>
      </c>
      <c r="B11">
        <v>242</v>
      </c>
      <c r="C11">
        <v>1862</v>
      </c>
      <c r="D11">
        <v>1546</v>
      </c>
      <c r="E11">
        <v>316</v>
      </c>
      <c r="F11" s="1">
        <v>0.1697099892588615</v>
      </c>
      <c r="G11">
        <v>65</v>
      </c>
      <c r="H11">
        <v>33</v>
      </c>
      <c r="I11">
        <v>32</v>
      </c>
      <c r="J11" s="1">
        <v>0.49230769230769234</v>
      </c>
      <c r="K11">
        <v>85200</v>
      </c>
      <c r="L11">
        <v>24353</v>
      </c>
      <c r="M11">
        <f t="shared" si="0"/>
        <v>60847</v>
      </c>
      <c r="O11" s="12">
        <f t="shared" si="1"/>
        <v>597.74</v>
      </c>
      <c r="P11" s="12">
        <f t="shared" si="2"/>
        <v>4105.71</v>
      </c>
      <c r="Q11" s="12">
        <f t="shared" si="3"/>
        <v>3408.9300000000003</v>
      </c>
      <c r="R11" s="12">
        <f t="shared" si="4"/>
        <v>696.78</v>
      </c>
      <c r="S11" s="1">
        <f t="shared" si="5"/>
        <v>0.16970998925886138</v>
      </c>
      <c r="T11" s="1">
        <f t="shared" si="6"/>
        <v>6.868722186904005</v>
      </c>
      <c r="U11" s="12">
        <f t="shared" si="7"/>
        <v>143.32500000000002</v>
      </c>
      <c r="V11" s="12">
        <f t="shared" si="8"/>
        <v>72.765</v>
      </c>
      <c r="W11" s="12">
        <f t="shared" si="9"/>
        <v>70.56</v>
      </c>
      <c r="X11" s="1">
        <f t="shared" si="10"/>
        <v>0.49230769230769234</v>
      </c>
      <c r="Y11" s="1">
        <f t="shared" si="11"/>
        <v>0.23977816441931277</v>
      </c>
      <c r="Z11" s="12">
        <f t="shared" si="12"/>
        <v>187866</v>
      </c>
      <c r="AA11" s="12">
        <f t="shared" si="13"/>
        <v>53698.365000000005</v>
      </c>
      <c r="AB11" s="12">
        <f t="shared" si="14"/>
        <v>134167.635</v>
      </c>
      <c r="AC11" s="1">
        <f t="shared" si="15"/>
        <v>0.7141666666666666</v>
      </c>
      <c r="AD11" s="11">
        <f t="shared" si="16"/>
        <v>314.2938401311607</v>
      </c>
      <c r="AE11" s="21">
        <v>33896</v>
      </c>
      <c r="AG11" s="5">
        <v>0.3</v>
      </c>
      <c r="AH11" s="5">
        <v>0.1</v>
      </c>
      <c r="AI11" s="5">
        <v>6400</v>
      </c>
      <c r="AJ11" s="23">
        <f t="shared" si="17"/>
        <v>0.6615</v>
      </c>
      <c r="AK11" s="23">
        <f t="shared" si="18"/>
        <v>0.22050000000000003</v>
      </c>
      <c r="AL11" s="24">
        <f t="shared" si="19"/>
        <v>14112</v>
      </c>
    </row>
    <row r="12" spans="1:38" ht="12.75">
      <c r="A12">
        <v>11</v>
      </c>
      <c r="B12">
        <v>925</v>
      </c>
      <c r="C12">
        <v>20859</v>
      </c>
      <c r="D12">
        <v>19143</v>
      </c>
      <c r="E12">
        <v>1716</v>
      </c>
      <c r="F12" s="1">
        <v>0.082266647490292</v>
      </c>
      <c r="G12">
        <v>445</v>
      </c>
      <c r="H12">
        <v>266</v>
      </c>
      <c r="I12">
        <v>179</v>
      </c>
      <c r="J12" s="1">
        <v>0.40224719101123596</v>
      </c>
      <c r="K12">
        <v>337500</v>
      </c>
      <c r="L12">
        <v>207547</v>
      </c>
      <c r="M12">
        <f t="shared" si="0"/>
        <v>129953</v>
      </c>
      <c r="O12" s="12">
        <f t="shared" si="1"/>
        <v>2284.75</v>
      </c>
      <c r="P12" s="12">
        <f t="shared" si="2"/>
        <v>45994.095</v>
      </c>
      <c r="Q12" s="12">
        <f t="shared" si="3"/>
        <v>42210.315</v>
      </c>
      <c r="R12" s="12">
        <f t="shared" si="4"/>
        <v>3783.78</v>
      </c>
      <c r="S12" s="1">
        <f t="shared" si="5"/>
        <v>0.08226664749029189</v>
      </c>
      <c r="T12" s="1">
        <f t="shared" si="6"/>
        <v>20.13090928985666</v>
      </c>
      <c r="U12" s="12">
        <f t="shared" si="7"/>
        <v>981.225</v>
      </c>
      <c r="V12" s="12">
        <f t="shared" si="8"/>
        <v>586.53</v>
      </c>
      <c r="W12" s="12">
        <f t="shared" si="9"/>
        <v>394.695</v>
      </c>
      <c r="X12" s="1">
        <f t="shared" si="10"/>
        <v>0.40224719101123596</v>
      </c>
      <c r="Y12" s="1">
        <f t="shared" si="11"/>
        <v>0.42946711894080314</v>
      </c>
      <c r="Z12" s="12">
        <f t="shared" si="12"/>
        <v>744187.5</v>
      </c>
      <c r="AA12" s="12">
        <f t="shared" si="13"/>
        <v>457641.135</v>
      </c>
      <c r="AB12" s="12">
        <f t="shared" si="14"/>
        <v>286546.365</v>
      </c>
      <c r="AC12" s="1">
        <f t="shared" si="15"/>
        <v>0.3850459259259259</v>
      </c>
      <c r="AD12" s="11">
        <f t="shared" si="16"/>
        <v>325.71944414049676</v>
      </c>
      <c r="AE12" s="21">
        <v>468590</v>
      </c>
      <c r="AG12" s="5">
        <v>1.5</v>
      </c>
      <c r="AH12" s="5">
        <v>0.6</v>
      </c>
      <c r="AI12" s="5">
        <v>29000</v>
      </c>
      <c r="AJ12" s="23">
        <f t="shared" si="17"/>
        <v>3.3075</v>
      </c>
      <c r="AK12" s="23">
        <f t="shared" si="18"/>
        <v>1.323</v>
      </c>
      <c r="AL12" s="24">
        <f t="shared" si="19"/>
        <v>63945</v>
      </c>
    </row>
    <row r="13" spans="1:38" ht="12.75">
      <c r="A13">
        <v>12</v>
      </c>
      <c r="B13">
        <v>1525</v>
      </c>
      <c r="C13">
        <v>25943</v>
      </c>
      <c r="D13">
        <v>22263</v>
      </c>
      <c r="E13">
        <v>3680</v>
      </c>
      <c r="F13" s="1">
        <v>0.14184943915507076</v>
      </c>
      <c r="G13">
        <v>799</v>
      </c>
      <c r="H13">
        <v>368</v>
      </c>
      <c r="I13">
        <v>431</v>
      </c>
      <c r="J13" s="1">
        <v>0.5394242803504381</v>
      </c>
      <c r="K13">
        <v>836500</v>
      </c>
      <c r="L13">
        <v>375481</v>
      </c>
      <c r="M13">
        <f t="shared" si="0"/>
        <v>461019</v>
      </c>
      <c r="O13" s="12">
        <f t="shared" si="1"/>
        <v>3766.7500000000005</v>
      </c>
      <c r="P13" s="12">
        <f t="shared" si="2"/>
        <v>57204.315</v>
      </c>
      <c r="Q13" s="12">
        <f t="shared" si="3"/>
        <v>49089.915</v>
      </c>
      <c r="R13" s="12">
        <f t="shared" si="4"/>
        <v>8114.400000000001</v>
      </c>
      <c r="S13" s="1">
        <f t="shared" si="5"/>
        <v>0.14184943915507076</v>
      </c>
      <c r="T13" s="1">
        <f t="shared" si="6"/>
        <v>15.186650295347446</v>
      </c>
      <c r="U13" s="12">
        <f t="shared" si="7"/>
        <v>1761.795</v>
      </c>
      <c r="V13" s="12">
        <f t="shared" si="8"/>
        <v>811.44</v>
      </c>
      <c r="W13" s="12">
        <f t="shared" si="9"/>
        <v>950.355</v>
      </c>
      <c r="X13" s="1">
        <f t="shared" si="10"/>
        <v>0.5394242803504381</v>
      </c>
      <c r="Y13" s="1">
        <f t="shared" si="11"/>
        <v>0.4677228379903099</v>
      </c>
      <c r="Z13" s="12">
        <f t="shared" si="12"/>
        <v>1844482.5</v>
      </c>
      <c r="AA13" s="12">
        <f t="shared" si="13"/>
        <v>827935.605</v>
      </c>
      <c r="AB13" s="12">
        <f t="shared" si="14"/>
        <v>1016546.895</v>
      </c>
      <c r="AC13" s="1">
        <f t="shared" si="15"/>
        <v>0.5511285116557083</v>
      </c>
      <c r="AD13" s="11">
        <f t="shared" si="16"/>
        <v>489.67478595606286</v>
      </c>
      <c r="AE13" s="21">
        <v>584381</v>
      </c>
      <c r="AG13" s="5">
        <v>12</v>
      </c>
      <c r="AH13" s="5">
        <v>5.3</v>
      </c>
      <c r="AI13" s="5">
        <v>239400</v>
      </c>
      <c r="AJ13" s="23">
        <f t="shared" si="17"/>
        <v>26.46</v>
      </c>
      <c r="AK13" s="23">
        <f t="shared" si="18"/>
        <v>11.6865</v>
      </c>
      <c r="AL13" s="24">
        <f t="shared" si="19"/>
        <v>527877</v>
      </c>
    </row>
    <row r="14" spans="1:38" ht="12.75">
      <c r="A14">
        <v>13</v>
      </c>
      <c r="B14">
        <v>1740</v>
      </c>
      <c r="C14">
        <v>46492</v>
      </c>
      <c r="D14">
        <v>42438</v>
      </c>
      <c r="E14">
        <v>4054</v>
      </c>
      <c r="F14" s="1">
        <v>0.08719779747053258</v>
      </c>
      <c r="G14">
        <v>889</v>
      </c>
      <c r="H14">
        <v>544</v>
      </c>
      <c r="I14">
        <v>345</v>
      </c>
      <c r="J14" s="1">
        <v>0.3880764904386952</v>
      </c>
      <c r="K14">
        <v>509200</v>
      </c>
      <c r="L14">
        <v>321485</v>
      </c>
      <c r="M14">
        <f t="shared" si="0"/>
        <v>187715</v>
      </c>
      <c r="O14" s="12">
        <f t="shared" si="1"/>
        <v>4297.8</v>
      </c>
      <c r="P14" s="12">
        <f t="shared" si="2"/>
        <v>102514.86</v>
      </c>
      <c r="Q14" s="12">
        <f t="shared" si="3"/>
        <v>93575.79000000001</v>
      </c>
      <c r="R14" s="12">
        <f t="shared" si="4"/>
        <v>8939.07</v>
      </c>
      <c r="S14" s="1">
        <f t="shared" si="5"/>
        <v>0.08719779747053247</v>
      </c>
      <c r="T14" s="1">
        <f t="shared" si="6"/>
        <v>23.852868909674715</v>
      </c>
      <c r="U14" s="12">
        <f t="shared" si="7"/>
        <v>1960.2450000000001</v>
      </c>
      <c r="V14" s="12">
        <f t="shared" si="8"/>
        <v>1199.52</v>
      </c>
      <c r="W14" s="12">
        <f t="shared" si="9"/>
        <v>760.725</v>
      </c>
      <c r="X14" s="1">
        <f t="shared" si="10"/>
        <v>0.3880764904386952</v>
      </c>
      <c r="Y14" s="1">
        <f t="shared" si="11"/>
        <v>0.4561042859137233</v>
      </c>
      <c r="Z14" s="12">
        <f t="shared" si="12"/>
        <v>1122786</v>
      </c>
      <c r="AA14" s="12">
        <f t="shared" si="13"/>
        <v>708874.425</v>
      </c>
      <c r="AB14" s="12">
        <f t="shared" si="14"/>
        <v>413911.575</v>
      </c>
      <c r="AC14" s="1">
        <f t="shared" si="15"/>
        <v>0.36864689709348</v>
      </c>
      <c r="AD14" s="11">
        <f t="shared" si="16"/>
        <v>261.2466843501326</v>
      </c>
      <c r="AE14" s="21">
        <v>911830</v>
      </c>
      <c r="AG14" s="5">
        <v>3.7</v>
      </c>
      <c r="AH14" s="5">
        <v>1.5</v>
      </c>
      <c r="AI14" s="5">
        <v>68800</v>
      </c>
      <c r="AJ14" s="23">
        <f t="shared" si="17"/>
        <v>8.1585</v>
      </c>
      <c r="AK14" s="23">
        <f t="shared" si="18"/>
        <v>3.3075</v>
      </c>
      <c r="AL14" s="24">
        <f t="shared" si="19"/>
        <v>151704</v>
      </c>
    </row>
    <row r="15" spans="1:38" ht="12.75">
      <c r="A15">
        <v>14</v>
      </c>
      <c r="B15">
        <v>1652</v>
      </c>
      <c r="C15">
        <v>125049</v>
      </c>
      <c r="D15">
        <v>22650</v>
      </c>
      <c r="E15">
        <v>102399</v>
      </c>
      <c r="F15" s="1">
        <v>0.8188710025669937</v>
      </c>
      <c r="G15">
        <v>3030</v>
      </c>
      <c r="H15">
        <v>379</v>
      </c>
      <c r="I15">
        <v>2651</v>
      </c>
      <c r="J15" s="1">
        <v>0.8749174917491749</v>
      </c>
      <c r="K15">
        <v>731900</v>
      </c>
      <c r="L15">
        <v>362465</v>
      </c>
      <c r="M15">
        <f t="shared" si="0"/>
        <v>369435</v>
      </c>
      <c r="O15" s="12">
        <f t="shared" si="1"/>
        <v>4080.4400000000005</v>
      </c>
      <c r="P15" s="12">
        <f t="shared" si="2"/>
        <v>275733.045</v>
      </c>
      <c r="Q15" s="12">
        <f t="shared" si="3"/>
        <v>49943.25</v>
      </c>
      <c r="R15" s="12">
        <f t="shared" si="4"/>
        <v>225789.795</v>
      </c>
      <c r="S15" s="1">
        <f t="shared" si="5"/>
        <v>0.8188710025669937</v>
      </c>
      <c r="T15" s="1">
        <f t="shared" si="6"/>
        <v>67.5743412475125</v>
      </c>
      <c r="U15" s="12">
        <f t="shared" si="7"/>
        <v>6681.150000000001</v>
      </c>
      <c r="V15" s="12">
        <f t="shared" si="8"/>
        <v>835.695</v>
      </c>
      <c r="W15" s="12">
        <f t="shared" si="9"/>
        <v>5845.455</v>
      </c>
      <c r="X15" s="1">
        <f t="shared" si="10"/>
        <v>0.8749174917491749</v>
      </c>
      <c r="Y15" s="1">
        <f t="shared" si="11"/>
        <v>1.6373601866465382</v>
      </c>
      <c r="Z15" s="12">
        <f t="shared" si="12"/>
        <v>1613839.5</v>
      </c>
      <c r="AA15" s="12">
        <f t="shared" si="13"/>
        <v>799235.3250000001</v>
      </c>
      <c r="AB15" s="12">
        <f t="shared" si="14"/>
        <v>814604.175</v>
      </c>
      <c r="AC15" s="1">
        <f t="shared" si="15"/>
        <v>0.5047615794507445</v>
      </c>
      <c r="AD15" s="11">
        <f t="shared" si="16"/>
        <v>395.50624442462083</v>
      </c>
      <c r="AE15" s="21">
        <v>547810</v>
      </c>
      <c r="AG15" s="5">
        <v>9.1</v>
      </c>
      <c r="AH15" s="5">
        <v>3.8</v>
      </c>
      <c r="AI15" s="5">
        <v>175400</v>
      </c>
      <c r="AJ15" s="23">
        <f t="shared" si="17"/>
        <v>20.0655</v>
      </c>
      <c r="AK15" s="23">
        <f t="shared" si="18"/>
        <v>8.379</v>
      </c>
      <c r="AL15" s="24">
        <f t="shared" si="19"/>
        <v>386757</v>
      </c>
    </row>
    <row r="16" spans="1:38" ht="12.75">
      <c r="A16">
        <v>15</v>
      </c>
      <c r="B16">
        <v>896</v>
      </c>
      <c r="C16">
        <v>18336</v>
      </c>
      <c r="D16">
        <v>5886</v>
      </c>
      <c r="E16">
        <v>12450</v>
      </c>
      <c r="F16" s="1">
        <v>0.6789921465968587</v>
      </c>
      <c r="G16">
        <v>340</v>
      </c>
      <c r="H16">
        <v>132</v>
      </c>
      <c r="I16">
        <v>208</v>
      </c>
      <c r="J16" s="1">
        <v>0.611764705882353</v>
      </c>
      <c r="K16">
        <v>268600</v>
      </c>
      <c r="L16">
        <v>169666</v>
      </c>
      <c r="M16">
        <f t="shared" si="0"/>
        <v>98934</v>
      </c>
      <c r="O16" s="12">
        <f t="shared" si="1"/>
        <v>2213.1200000000003</v>
      </c>
      <c r="P16" s="12">
        <f t="shared" si="2"/>
        <v>40430.880000000005</v>
      </c>
      <c r="Q16" s="12">
        <f t="shared" si="3"/>
        <v>12978.630000000001</v>
      </c>
      <c r="R16" s="12">
        <f t="shared" si="4"/>
        <v>27452.25</v>
      </c>
      <c r="S16" s="1">
        <f t="shared" si="5"/>
        <v>0.6789921465968587</v>
      </c>
      <c r="T16" s="1">
        <f t="shared" si="6"/>
        <v>18.268724696356273</v>
      </c>
      <c r="U16" s="12">
        <f t="shared" si="7"/>
        <v>749.7</v>
      </c>
      <c r="V16" s="12">
        <f t="shared" si="8"/>
        <v>291.06</v>
      </c>
      <c r="W16" s="12">
        <f t="shared" si="9"/>
        <v>458.64</v>
      </c>
      <c r="X16" s="1">
        <f t="shared" si="10"/>
        <v>0.611764705882353</v>
      </c>
      <c r="Y16" s="1">
        <f t="shared" si="11"/>
        <v>0.3387525303643724</v>
      </c>
      <c r="Z16" s="12">
        <f t="shared" si="12"/>
        <v>592263</v>
      </c>
      <c r="AA16" s="12">
        <f t="shared" si="13"/>
        <v>374113.53</v>
      </c>
      <c r="AB16" s="12">
        <f t="shared" si="14"/>
        <v>218149.47</v>
      </c>
      <c r="AC16" s="1">
        <f t="shared" si="15"/>
        <v>0.36833209233060304</v>
      </c>
      <c r="AD16" s="11">
        <f t="shared" si="16"/>
        <v>267.61449898785423</v>
      </c>
      <c r="AE16" s="21">
        <v>242703</v>
      </c>
      <c r="AG16" s="5">
        <v>5.6</v>
      </c>
      <c r="AH16" s="5">
        <v>2.5</v>
      </c>
      <c r="AI16" s="5">
        <v>112000</v>
      </c>
      <c r="AJ16" s="23">
        <f t="shared" si="17"/>
        <v>12.347999999999999</v>
      </c>
      <c r="AK16" s="23">
        <f t="shared" si="18"/>
        <v>5.5125</v>
      </c>
      <c r="AL16" s="24">
        <f t="shared" si="19"/>
        <v>246960</v>
      </c>
    </row>
    <row r="17" spans="1:38" ht="12.75">
      <c r="A17">
        <v>16</v>
      </c>
      <c r="B17">
        <v>2952</v>
      </c>
      <c r="C17">
        <v>54721</v>
      </c>
      <c r="D17">
        <v>48103</v>
      </c>
      <c r="E17">
        <v>6618</v>
      </c>
      <c r="F17" s="1">
        <v>0.12094077228120836</v>
      </c>
      <c r="G17">
        <v>1780</v>
      </c>
      <c r="H17">
        <v>1141</v>
      </c>
      <c r="I17">
        <v>639</v>
      </c>
      <c r="J17" s="1">
        <v>0.35898876404494384</v>
      </c>
      <c r="K17">
        <v>1493800</v>
      </c>
      <c r="L17">
        <v>728879</v>
      </c>
      <c r="M17">
        <f t="shared" si="0"/>
        <v>764921</v>
      </c>
      <c r="O17" s="12">
        <f t="shared" si="1"/>
        <v>7291.4400000000005</v>
      </c>
      <c r="P17" s="12">
        <f t="shared" si="2"/>
        <v>120659.80500000001</v>
      </c>
      <c r="Q17" s="12">
        <f t="shared" si="3"/>
        <v>106067.115</v>
      </c>
      <c r="R17" s="12">
        <f t="shared" si="4"/>
        <v>14592.69</v>
      </c>
      <c r="S17" s="1">
        <f t="shared" si="5"/>
        <v>0.12094077228120836</v>
      </c>
      <c r="T17" s="1">
        <f t="shared" si="6"/>
        <v>16.54814481090155</v>
      </c>
      <c r="U17" s="12">
        <f t="shared" si="7"/>
        <v>3924.9</v>
      </c>
      <c r="V17" s="12">
        <f t="shared" si="8"/>
        <v>2515.905</v>
      </c>
      <c r="W17" s="12">
        <f t="shared" si="9"/>
        <v>1408.9950000000001</v>
      </c>
      <c r="X17" s="1">
        <f t="shared" si="10"/>
        <v>0.35898876404494373</v>
      </c>
      <c r="Y17" s="1">
        <f t="shared" si="11"/>
        <v>0.53828873308976</v>
      </c>
      <c r="Z17" s="12">
        <f t="shared" si="12"/>
        <v>3293829</v>
      </c>
      <c r="AA17" s="12">
        <f t="shared" si="13"/>
        <v>1607178.195</v>
      </c>
      <c r="AB17" s="12">
        <f t="shared" si="14"/>
        <v>1686650.8050000002</v>
      </c>
      <c r="AC17" s="1">
        <f t="shared" si="15"/>
        <v>0.5120638639710804</v>
      </c>
      <c r="AD17" s="11">
        <f t="shared" si="16"/>
        <v>451.7391626345413</v>
      </c>
      <c r="AE17" s="21">
        <v>915585</v>
      </c>
      <c r="AG17" s="5">
        <v>2.9</v>
      </c>
      <c r="AH17" s="5">
        <v>1.3</v>
      </c>
      <c r="AI17" s="5">
        <v>57000</v>
      </c>
      <c r="AJ17" s="23">
        <f t="shared" si="17"/>
        <v>6.3945</v>
      </c>
      <c r="AK17" s="23">
        <f t="shared" si="18"/>
        <v>2.8665000000000003</v>
      </c>
      <c r="AL17" s="24">
        <f t="shared" si="19"/>
        <v>125685</v>
      </c>
    </row>
    <row r="18" spans="1:38" ht="12.75">
      <c r="A18">
        <v>17</v>
      </c>
      <c r="B18">
        <v>901</v>
      </c>
      <c r="C18">
        <v>15139</v>
      </c>
      <c r="D18">
        <v>12942</v>
      </c>
      <c r="E18">
        <v>2197</v>
      </c>
      <c r="F18" s="1">
        <v>0.14512187066516946</v>
      </c>
      <c r="G18">
        <v>398</v>
      </c>
      <c r="H18">
        <v>177</v>
      </c>
      <c r="I18">
        <v>221</v>
      </c>
      <c r="J18" s="1">
        <v>0.5552763819095478</v>
      </c>
      <c r="K18">
        <v>324100</v>
      </c>
      <c r="L18">
        <v>93252</v>
      </c>
      <c r="M18">
        <f t="shared" si="0"/>
        <v>230848</v>
      </c>
      <c r="O18" s="12">
        <f t="shared" si="1"/>
        <v>2225.4700000000003</v>
      </c>
      <c r="P18" s="12">
        <f t="shared" si="2"/>
        <v>33381.495</v>
      </c>
      <c r="Q18" s="12">
        <f t="shared" si="3"/>
        <v>28537.11</v>
      </c>
      <c r="R18" s="12">
        <f t="shared" si="4"/>
        <v>4844.385</v>
      </c>
      <c r="S18" s="1">
        <f t="shared" si="5"/>
        <v>0.14512187066516946</v>
      </c>
      <c r="T18" s="1">
        <f t="shared" si="6"/>
        <v>14.999750614476941</v>
      </c>
      <c r="U18" s="12">
        <f t="shared" si="7"/>
        <v>877.59</v>
      </c>
      <c r="V18" s="12">
        <f t="shared" si="8"/>
        <v>390.285</v>
      </c>
      <c r="W18" s="12">
        <f t="shared" si="9"/>
        <v>487.305</v>
      </c>
      <c r="X18" s="1">
        <f t="shared" si="10"/>
        <v>0.5552763819095476</v>
      </c>
      <c r="Y18" s="1">
        <f t="shared" si="11"/>
        <v>0.3943391732982246</v>
      </c>
      <c r="Z18" s="12">
        <f t="shared" si="12"/>
        <v>714640.5</v>
      </c>
      <c r="AA18" s="12">
        <f t="shared" si="13"/>
        <v>205620.66</v>
      </c>
      <c r="AB18" s="12">
        <f t="shared" si="14"/>
        <v>509019.84</v>
      </c>
      <c r="AC18" s="1">
        <f t="shared" si="15"/>
        <v>0.7122739895094107</v>
      </c>
      <c r="AD18" s="11">
        <f t="shared" si="16"/>
        <v>321.1189097134538</v>
      </c>
      <c r="AE18" s="21">
        <v>303281</v>
      </c>
      <c r="AG18" s="5">
        <v>0.9</v>
      </c>
      <c r="AH18" s="5">
        <v>0.4</v>
      </c>
      <c r="AI18" s="5">
        <v>18700</v>
      </c>
      <c r="AJ18" s="23">
        <f t="shared" si="17"/>
        <v>1.9845000000000002</v>
      </c>
      <c r="AK18" s="23">
        <f t="shared" si="18"/>
        <v>0.8820000000000001</v>
      </c>
      <c r="AL18" s="24">
        <f t="shared" si="19"/>
        <v>41233.5</v>
      </c>
    </row>
    <row r="19" spans="1:38" ht="12.75">
      <c r="A19">
        <v>18</v>
      </c>
      <c r="B19">
        <v>1073</v>
      </c>
      <c r="C19">
        <v>19158</v>
      </c>
      <c r="D19">
        <v>16127</v>
      </c>
      <c r="E19">
        <v>3031</v>
      </c>
      <c r="F19" s="1">
        <v>0.15821066917214743</v>
      </c>
      <c r="G19">
        <v>484</v>
      </c>
      <c r="H19">
        <v>217</v>
      </c>
      <c r="I19">
        <v>267</v>
      </c>
      <c r="J19" s="1">
        <v>0.5516528925619835</v>
      </c>
      <c r="K19">
        <v>504800</v>
      </c>
      <c r="L19">
        <v>153184</v>
      </c>
      <c r="M19">
        <f t="shared" si="0"/>
        <v>351616</v>
      </c>
      <c r="O19" s="12">
        <f t="shared" si="1"/>
        <v>2650.3100000000004</v>
      </c>
      <c r="P19" s="12">
        <f t="shared" si="2"/>
        <v>42243.39</v>
      </c>
      <c r="Q19" s="12">
        <f t="shared" si="3"/>
        <v>35560.035</v>
      </c>
      <c r="R19" s="12">
        <f t="shared" si="4"/>
        <v>6683.3550000000005</v>
      </c>
      <c r="S19" s="1">
        <f t="shared" si="5"/>
        <v>0.15821066917214732</v>
      </c>
      <c r="T19" s="1">
        <f t="shared" si="6"/>
        <v>15.939037320162544</v>
      </c>
      <c r="U19" s="12">
        <f t="shared" si="7"/>
        <v>1067.22</v>
      </c>
      <c r="V19" s="12">
        <f t="shared" si="8"/>
        <v>478.485</v>
      </c>
      <c r="W19" s="12">
        <f t="shared" si="9"/>
        <v>588.735</v>
      </c>
      <c r="X19" s="1">
        <f t="shared" si="10"/>
        <v>0.5516528925619835</v>
      </c>
      <c r="Y19" s="1">
        <f t="shared" si="11"/>
        <v>0.40267742264112494</v>
      </c>
      <c r="Z19" s="12">
        <f t="shared" si="12"/>
        <v>1113084</v>
      </c>
      <c r="AA19" s="12">
        <f t="shared" si="13"/>
        <v>337770.72000000003</v>
      </c>
      <c r="AB19" s="12">
        <f t="shared" si="14"/>
        <v>775313.28</v>
      </c>
      <c r="AC19" s="1">
        <f t="shared" si="15"/>
        <v>0.6965451664025356</v>
      </c>
      <c r="AD19" s="11">
        <f t="shared" si="16"/>
        <v>419.9825680769419</v>
      </c>
      <c r="AE19" s="21">
        <v>421059</v>
      </c>
      <c r="AG19" s="5">
        <v>2.2</v>
      </c>
      <c r="AH19" s="5">
        <v>1</v>
      </c>
      <c r="AI19" s="5">
        <v>43900</v>
      </c>
      <c r="AJ19" s="23">
        <f t="shared" si="17"/>
        <v>4.851000000000001</v>
      </c>
      <c r="AK19" s="23">
        <f t="shared" si="18"/>
        <v>2.205</v>
      </c>
      <c r="AL19" s="24">
        <f t="shared" si="19"/>
        <v>96799.5</v>
      </c>
    </row>
    <row r="20" spans="1:38" ht="12.75">
      <c r="A20">
        <v>19</v>
      </c>
      <c r="B20">
        <v>367</v>
      </c>
      <c r="C20">
        <v>1943</v>
      </c>
      <c r="D20">
        <v>1775</v>
      </c>
      <c r="E20">
        <v>168</v>
      </c>
      <c r="F20" s="1">
        <v>0.0864642305712815</v>
      </c>
      <c r="G20">
        <v>66</v>
      </c>
      <c r="H20">
        <v>48</v>
      </c>
      <c r="I20">
        <v>18</v>
      </c>
      <c r="J20" s="1">
        <v>0.2727272727272727</v>
      </c>
      <c r="K20">
        <v>41400</v>
      </c>
      <c r="L20">
        <v>21834</v>
      </c>
      <c r="M20">
        <f t="shared" si="0"/>
        <v>19566</v>
      </c>
      <c r="O20" s="12">
        <f t="shared" si="1"/>
        <v>906.4900000000001</v>
      </c>
      <c r="P20" s="12">
        <f t="shared" si="2"/>
        <v>4284.3150000000005</v>
      </c>
      <c r="Q20" s="12">
        <f t="shared" si="3"/>
        <v>3913.875</v>
      </c>
      <c r="R20" s="12">
        <f t="shared" si="4"/>
        <v>370.44</v>
      </c>
      <c r="S20" s="1">
        <f t="shared" si="5"/>
        <v>0.08646423057128161</v>
      </c>
      <c r="T20" s="1">
        <f t="shared" si="6"/>
        <v>4.726268353760108</v>
      </c>
      <c r="U20" s="12">
        <f t="shared" si="7"/>
        <v>145.53</v>
      </c>
      <c r="V20" s="12">
        <f t="shared" si="8"/>
        <v>105.84</v>
      </c>
      <c r="W20" s="12">
        <f t="shared" si="9"/>
        <v>39.69</v>
      </c>
      <c r="X20" s="1">
        <f t="shared" si="10"/>
        <v>0.2727272727272727</v>
      </c>
      <c r="Y20" s="1">
        <f t="shared" si="11"/>
        <v>0.16054231155335413</v>
      </c>
      <c r="Z20" s="12">
        <f t="shared" si="12"/>
        <v>91287</v>
      </c>
      <c r="AA20" s="12">
        <f t="shared" si="13"/>
        <v>48143.97</v>
      </c>
      <c r="AB20" s="12">
        <f t="shared" si="14"/>
        <v>43143.03</v>
      </c>
      <c r="AC20" s="1">
        <f t="shared" si="15"/>
        <v>0.4726086956521739</v>
      </c>
      <c r="AD20" s="11">
        <f t="shared" si="16"/>
        <v>100.70381361074031</v>
      </c>
      <c r="AE20" s="21">
        <v>60467</v>
      </c>
      <c r="AG20" s="5">
        <v>0.2</v>
      </c>
      <c r="AH20" s="5">
        <v>0.1</v>
      </c>
      <c r="AI20" s="5">
        <v>3900</v>
      </c>
      <c r="AJ20" s="23">
        <f t="shared" si="17"/>
        <v>0.44100000000000006</v>
      </c>
      <c r="AK20" s="23">
        <f t="shared" si="18"/>
        <v>0.22050000000000003</v>
      </c>
      <c r="AL20" s="24">
        <f t="shared" si="19"/>
        <v>8599.5</v>
      </c>
    </row>
    <row r="21" spans="1:38" ht="12.75">
      <c r="A21">
        <v>20</v>
      </c>
      <c r="B21">
        <v>932</v>
      </c>
      <c r="C21">
        <v>4401</v>
      </c>
      <c r="D21">
        <v>3894</v>
      </c>
      <c r="E21">
        <v>507</v>
      </c>
      <c r="F21" s="1">
        <v>0.11520109066121331</v>
      </c>
      <c r="G21">
        <v>216</v>
      </c>
      <c r="H21">
        <v>149</v>
      </c>
      <c r="I21">
        <v>67</v>
      </c>
      <c r="J21" s="1">
        <v>0.31018518518518523</v>
      </c>
      <c r="K21">
        <v>211500</v>
      </c>
      <c r="L21">
        <v>116149</v>
      </c>
      <c r="M21">
        <f t="shared" si="0"/>
        <v>95351</v>
      </c>
      <c r="O21" s="12">
        <f t="shared" si="1"/>
        <v>2302.04</v>
      </c>
      <c r="P21" s="12">
        <f t="shared" si="2"/>
        <v>9704.205</v>
      </c>
      <c r="Q21" s="12">
        <f t="shared" si="3"/>
        <v>8586.27</v>
      </c>
      <c r="R21" s="12">
        <f t="shared" si="4"/>
        <v>1117.935</v>
      </c>
      <c r="S21" s="1">
        <f t="shared" si="5"/>
        <v>0.11520109066121331</v>
      </c>
      <c r="T21" s="1">
        <f t="shared" si="6"/>
        <v>4.215480617191708</v>
      </c>
      <c r="U21" s="12">
        <f t="shared" si="7"/>
        <v>476.28000000000003</v>
      </c>
      <c r="V21" s="12">
        <f t="shared" si="8"/>
        <v>328.545</v>
      </c>
      <c r="W21" s="12">
        <f t="shared" si="9"/>
        <v>147.735</v>
      </c>
      <c r="X21" s="1">
        <f t="shared" si="10"/>
        <v>0.31018518518518523</v>
      </c>
      <c r="Y21" s="1">
        <f t="shared" si="11"/>
        <v>0.20689475421799797</v>
      </c>
      <c r="Z21" s="12">
        <f t="shared" si="12"/>
        <v>466357.5</v>
      </c>
      <c r="AA21" s="12">
        <f t="shared" si="13"/>
        <v>256108.545</v>
      </c>
      <c r="AB21" s="12">
        <f t="shared" si="14"/>
        <v>210248.95500000002</v>
      </c>
      <c r="AC21" s="1">
        <f t="shared" si="15"/>
        <v>0.45083215130023635</v>
      </c>
      <c r="AD21" s="11">
        <f t="shared" si="16"/>
        <v>202.58444683845633</v>
      </c>
      <c r="AE21" s="21">
        <v>62104</v>
      </c>
      <c r="AG21" s="5">
        <v>0.5</v>
      </c>
      <c r="AH21" s="5">
        <v>0.2</v>
      </c>
      <c r="AI21" s="5">
        <v>9200</v>
      </c>
      <c r="AJ21" s="23">
        <f t="shared" si="17"/>
        <v>1.1025</v>
      </c>
      <c r="AK21" s="23">
        <f t="shared" si="18"/>
        <v>0.44100000000000006</v>
      </c>
      <c r="AL21" s="24">
        <f t="shared" si="19"/>
        <v>20286</v>
      </c>
    </row>
    <row r="22" spans="1:38" ht="12.75">
      <c r="A22">
        <v>21</v>
      </c>
      <c r="B22">
        <v>618</v>
      </c>
      <c r="C22">
        <v>16845</v>
      </c>
      <c r="D22">
        <v>15131</v>
      </c>
      <c r="E22">
        <v>1714</v>
      </c>
      <c r="F22" s="1">
        <v>0.10175126150192937</v>
      </c>
      <c r="G22">
        <v>376</v>
      </c>
      <c r="H22">
        <v>164</v>
      </c>
      <c r="I22">
        <v>212</v>
      </c>
      <c r="J22" s="1">
        <v>0.5638297872340425</v>
      </c>
      <c r="K22">
        <v>381800</v>
      </c>
      <c r="L22">
        <v>99212</v>
      </c>
      <c r="M22">
        <f t="shared" si="0"/>
        <v>282588</v>
      </c>
      <c r="O22" s="12">
        <f t="shared" si="1"/>
        <v>1526.46</v>
      </c>
      <c r="P22" s="12">
        <f t="shared" si="2"/>
        <v>37143.225</v>
      </c>
      <c r="Q22" s="12">
        <f t="shared" si="3"/>
        <v>33363.855</v>
      </c>
      <c r="R22" s="12">
        <f t="shared" si="4"/>
        <v>3779.3700000000003</v>
      </c>
      <c r="S22" s="1">
        <f t="shared" si="5"/>
        <v>0.10175126150192926</v>
      </c>
      <c r="T22" s="1">
        <f t="shared" si="6"/>
        <v>24.332917338154946</v>
      </c>
      <c r="U22" s="12">
        <f t="shared" si="7"/>
        <v>829.08</v>
      </c>
      <c r="V22" s="12">
        <f t="shared" si="8"/>
        <v>361.62</v>
      </c>
      <c r="W22" s="12">
        <f t="shared" si="9"/>
        <v>467.46000000000004</v>
      </c>
      <c r="X22" s="1">
        <f t="shared" si="10"/>
        <v>0.5638297872340425</v>
      </c>
      <c r="Y22" s="1">
        <f t="shared" si="11"/>
        <v>0.5431390275539484</v>
      </c>
      <c r="Z22" s="12">
        <f t="shared" si="12"/>
        <v>841869</v>
      </c>
      <c r="AA22" s="12">
        <f t="shared" si="13"/>
        <v>218762.46000000002</v>
      </c>
      <c r="AB22" s="12">
        <f t="shared" si="14"/>
        <v>623106.54</v>
      </c>
      <c r="AC22" s="1">
        <f t="shared" si="15"/>
        <v>0.7401466736511262</v>
      </c>
      <c r="AD22" s="11">
        <f t="shared" si="16"/>
        <v>551.517235957706</v>
      </c>
      <c r="AE22" s="21">
        <v>256376</v>
      </c>
      <c r="AG22" s="5">
        <v>1.2</v>
      </c>
      <c r="AH22" s="5">
        <v>0.5</v>
      </c>
      <c r="AI22" s="5">
        <v>23800</v>
      </c>
      <c r="AJ22" s="23">
        <f t="shared" si="17"/>
        <v>2.646</v>
      </c>
      <c r="AK22" s="23">
        <f t="shared" si="18"/>
        <v>1.1025</v>
      </c>
      <c r="AL22" s="24">
        <f t="shared" si="19"/>
        <v>52479</v>
      </c>
    </row>
    <row r="23" spans="31:38" ht="12.75">
      <c r="AE23" s="21"/>
      <c r="AG23" s="5"/>
      <c r="AH23" s="5"/>
      <c r="AI23" s="5"/>
      <c r="AJ23" s="23"/>
      <c r="AK23" s="23"/>
      <c r="AL23" s="24"/>
    </row>
    <row r="24" spans="1:38" ht="12.75">
      <c r="A24" s="17" t="s">
        <v>14</v>
      </c>
      <c r="B24" s="18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8"/>
      <c r="O24" s="20">
        <f>SUM(O2:O22)</f>
        <v>49081.369999999995</v>
      </c>
      <c r="P24" s="20">
        <f>SUM(P2:P22)</f>
        <v>1201063.5000000002</v>
      </c>
      <c r="Q24" s="20">
        <f>SUM(Q2:Q22)</f>
        <v>659050.245</v>
      </c>
      <c r="R24" s="20">
        <f>SUM(R2:R22)</f>
        <v>542013.255</v>
      </c>
      <c r="S24" s="19">
        <f>1-(Q24/P24)</f>
        <v>0.4512777675784837</v>
      </c>
      <c r="T24" s="19"/>
      <c r="U24" s="20">
        <f>SUM(U2:U22)</f>
        <v>31449.915000000005</v>
      </c>
      <c r="V24" s="20">
        <f>SUM(V2:V22)</f>
        <v>11353.545000000002</v>
      </c>
      <c r="W24" s="20">
        <f>SUM(W2:W22)</f>
        <v>20096.369999999995</v>
      </c>
      <c r="X24" s="19">
        <f>1-(V24/U24)</f>
        <v>0.6389960036457968</v>
      </c>
      <c r="Y24" s="19"/>
      <c r="Z24" s="20">
        <f>SUM(Z2:Z22)</f>
        <v>20800647</v>
      </c>
      <c r="AA24" s="20">
        <f>SUM(AA2:AA22)</f>
        <v>8866547.550000003</v>
      </c>
      <c r="AB24" s="20">
        <f>SUM(AB2:AB22)</f>
        <v>11934099.45</v>
      </c>
      <c r="AC24" s="19">
        <f>1-(AA24/Z24)</f>
        <v>0.5737369347213093</v>
      </c>
      <c r="AE24" s="22">
        <v>7238622</v>
      </c>
      <c r="AG24" s="5">
        <f>SUM(AG2:AG22)</f>
        <v>58.70000000000002</v>
      </c>
      <c r="AH24" s="5">
        <f>SUM(AH2:AH22)</f>
        <v>25.400000000000002</v>
      </c>
      <c r="AI24" s="5">
        <f>SUM(AI2:AI22)</f>
        <v>1156500</v>
      </c>
      <c r="AJ24" s="23">
        <f t="shared" si="17"/>
        <v>129.43350000000004</v>
      </c>
      <c r="AK24" s="23">
        <f t="shared" si="18"/>
        <v>56.007000000000005</v>
      </c>
      <c r="AL24" s="24">
        <f t="shared" si="19"/>
        <v>2550082.5</v>
      </c>
    </row>
    <row r="26" spans="36:39" ht="12.75">
      <c r="AJ26" s="3" t="s">
        <v>34</v>
      </c>
      <c r="AK26" s="3"/>
      <c r="AL26" s="3"/>
      <c r="AM26" s="3"/>
    </row>
    <row r="34" spans="15:16" ht="12.75">
      <c r="O34" s="12">
        <f>SUM(O2:O22)</f>
        <v>49081.369999999995</v>
      </c>
      <c r="P34" s="12" t="s">
        <v>25</v>
      </c>
    </row>
    <row r="35" spans="15:16" ht="12.75">
      <c r="O35" s="12">
        <f>O34/640</f>
        <v>76.689640625</v>
      </c>
      <c r="P35" s="12" t="s">
        <v>26</v>
      </c>
    </row>
  </sheetData>
  <printOptions/>
  <pageMargins left="0.75" right="0.75" top="1" bottom="1" header="0.5" footer="0.5"/>
  <pageSetup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" sqref="G1:G22"/>
    </sheetView>
  </sheetViews>
  <sheetFormatPr defaultColWidth="9.140625" defaultRowHeight="12.75"/>
  <sheetData>
    <row r="1" spans="1:7" ht="16.5" thickBot="1">
      <c r="A1" s="25">
        <v>0.3</v>
      </c>
      <c r="B1" s="26">
        <v>7.8</v>
      </c>
      <c r="C1" s="27">
        <f>A1*B1</f>
        <v>2.34</v>
      </c>
      <c r="D1" s="26">
        <v>3.3</v>
      </c>
      <c r="E1" s="27">
        <f>A1*D1</f>
        <v>0.9899999999999999</v>
      </c>
      <c r="F1" s="28">
        <v>150822</v>
      </c>
      <c r="G1" s="27">
        <f>A1*F1</f>
        <v>45246.6</v>
      </c>
    </row>
    <row r="2" spans="1:7" ht="16.5" thickBot="1">
      <c r="A2" s="29">
        <v>0.75</v>
      </c>
      <c r="B2" s="30">
        <v>1.05</v>
      </c>
      <c r="C2" s="27">
        <f>A2*B2</f>
        <v>0.7875000000000001</v>
      </c>
      <c r="D2" s="30">
        <v>0.38</v>
      </c>
      <c r="E2" s="27">
        <f>A2*D2</f>
        <v>0.28500000000000003</v>
      </c>
      <c r="F2" s="32">
        <v>21576</v>
      </c>
      <c r="G2" s="27">
        <f>A2*F2</f>
        <v>16182</v>
      </c>
    </row>
    <row r="3" spans="1:7" ht="16.5" thickBot="1">
      <c r="A3" s="29">
        <v>0.46</v>
      </c>
      <c r="B3" s="30">
        <v>12.5</v>
      </c>
      <c r="C3" s="27">
        <f>A3*B3</f>
        <v>5.75</v>
      </c>
      <c r="D3" s="30">
        <v>5.4</v>
      </c>
      <c r="E3" s="27">
        <f>A3*D3</f>
        <v>2.4840000000000004</v>
      </c>
      <c r="F3" s="32">
        <v>249904</v>
      </c>
      <c r="G3" s="27">
        <f>A3*F3</f>
        <v>114955.84000000001</v>
      </c>
    </row>
    <row r="4" spans="1:7" ht="16.5" thickBot="1">
      <c r="A4" s="29">
        <v>0.56</v>
      </c>
      <c r="B4" s="30">
        <v>9.2</v>
      </c>
      <c r="C4" s="27">
        <f>A4*B4</f>
        <v>5.152</v>
      </c>
      <c r="D4" s="30">
        <v>4</v>
      </c>
      <c r="E4" s="27">
        <f>A4*D4</f>
        <v>2.24</v>
      </c>
      <c r="F4" s="32">
        <v>183710</v>
      </c>
      <c r="G4" s="27">
        <f>A4*F4</f>
        <v>102877.6</v>
      </c>
    </row>
    <row r="5" spans="1:7" ht="16.5" thickBot="1">
      <c r="A5" s="29">
        <v>0.8</v>
      </c>
      <c r="B5" s="30">
        <v>2.1</v>
      </c>
      <c r="C5" s="31">
        <f>A5*B5</f>
        <v>1.6800000000000002</v>
      </c>
      <c r="D5" s="30">
        <v>1.05</v>
      </c>
      <c r="E5" s="31">
        <f>A5*D5</f>
        <v>0.8400000000000001</v>
      </c>
      <c r="F5" s="32">
        <v>43571</v>
      </c>
      <c r="G5" s="31">
        <f>A5*F5</f>
        <v>34856.8</v>
      </c>
    </row>
    <row r="6" spans="1:7" ht="16.5" thickBot="1">
      <c r="A6" s="29">
        <v>0.9</v>
      </c>
      <c r="B6" s="30">
        <v>4.2</v>
      </c>
      <c r="C6" s="31">
        <f>A6*B6</f>
        <v>3.7800000000000002</v>
      </c>
      <c r="D6" s="30">
        <v>1.9</v>
      </c>
      <c r="E6" s="31">
        <f>A6*D6</f>
        <v>1.71</v>
      </c>
      <c r="F6" s="32">
        <v>82952</v>
      </c>
      <c r="G6" s="31">
        <f>A6*F6</f>
        <v>74656.8</v>
      </c>
    </row>
    <row r="7" spans="1:7" ht="16.5" thickBot="1">
      <c r="A7" s="29">
        <v>0.86</v>
      </c>
      <c r="B7" s="30">
        <v>0.38</v>
      </c>
      <c r="C7" s="31">
        <f>A7*B7</f>
        <v>0.3268</v>
      </c>
      <c r="D7" s="30">
        <v>0.19</v>
      </c>
      <c r="E7" s="31">
        <f>A7*D7</f>
        <v>0.1634</v>
      </c>
      <c r="F7" s="32">
        <v>7122</v>
      </c>
      <c r="G7" s="31">
        <f>A7*F7</f>
        <v>6124.92</v>
      </c>
    </row>
    <row r="8" spans="1:7" ht="16.5" thickBot="1">
      <c r="A8" s="29">
        <v>0.58</v>
      </c>
      <c r="B8" s="30">
        <v>1.4</v>
      </c>
      <c r="C8" s="31">
        <f>A8*B8</f>
        <v>0.8119999999999999</v>
      </c>
      <c r="D8" s="30">
        <v>0.67</v>
      </c>
      <c r="E8" s="31">
        <f>A8*D8</f>
        <v>0.3886</v>
      </c>
      <c r="F8" s="32">
        <v>30793</v>
      </c>
      <c r="G8" s="31">
        <f>A8*F8</f>
        <v>17859.94</v>
      </c>
    </row>
    <row r="9" spans="1:7" ht="16.5" thickBot="1">
      <c r="A9" s="29">
        <v>0.96</v>
      </c>
      <c r="B9" s="30">
        <v>0.19</v>
      </c>
      <c r="C9" s="31">
        <f>A9*B9</f>
        <v>0.1824</v>
      </c>
      <c r="D9" s="30">
        <v>0</v>
      </c>
      <c r="E9" s="31">
        <f>A9*D9</f>
        <v>0</v>
      </c>
      <c r="F9" s="32">
        <v>2514</v>
      </c>
      <c r="G9" s="31">
        <f>A9*F9</f>
        <v>2413.44</v>
      </c>
    </row>
    <row r="10" spans="1:7" ht="16.5" thickBot="1">
      <c r="A10" s="29">
        <v>0.92</v>
      </c>
      <c r="B10" s="30">
        <v>0.67</v>
      </c>
      <c r="C10" s="31">
        <f>A10*B10</f>
        <v>0.6164000000000001</v>
      </c>
      <c r="D10" s="30">
        <v>0.19</v>
      </c>
      <c r="E10" s="31">
        <f>A10*D10</f>
        <v>0.1748</v>
      </c>
      <c r="F10" s="32">
        <v>13406</v>
      </c>
      <c r="G10" s="31">
        <f>A10*F10</f>
        <v>12333.52</v>
      </c>
    </row>
    <row r="11" spans="1:7" ht="16.5" thickBot="1">
      <c r="A11" s="29">
        <v>0.58</v>
      </c>
      <c r="B11" s="30">
        <v>3.1</v>
      </c>
      <c r="C11" s="31">
        <f>A11*B11</f>
        <v>1.7979999999999998</v>
      </c>
      <c r="D11" s="30">
        <v>1.2</v>
      </c>
      <c r="E11" s="31">
        <f>A11*D11</f>
        <v>0.696</v>
      </c>
      <c r="F11" s="32">
        <v>60748</v>
      </c>
      <c r="G11" s="31">
        <f>A11*F11</f>
        <v>35233.84</v>
      </c>
    </row>
    <row r="12" spans="1:7" ht="16.5" thickBot="1">
      <c r="A12" s="29">
        <v>0.38</v>
      </c>
      <c r="B12" s="30">
        <v>25.2</v>
      </c>
      <c r="C12" s="31">
        <f>A12*B12</f>
        <v>9.576</v>
      </c>
      <c r="D12" s="30">
        <v>11.1</v>
      </c>
      <c r="E12" s="31">
        <f>A12*D12</f>
        <v>4.218</v>
      </c>
      <c r="F12" s="32">
        <v>501483</v>
      </c>
      <c r="G12" s="31">
        <f>A12*F12</f>
        <v>190563.54</v>
      </c>
    </row>
    <row r="13" spans="1:7" ht="16.5" thickBot="1">
      <c r="A13" s="29">
        <v>0.28</v>
      </c>
      <c r="B13" s="30">
        <v>7.8</v>
      </c>
      <c r="C13" s="31">
        <f>A13*B13</f>
        <v>2.184</v>
      </c>
      <c r="D13" s="30">
        <v>3.1</v>
      </c>
      <c r="E13" s="31">
        <f>A13*D13</f>
        <v>0.8680000000000001</v>
      </c>
      <c r="F13" s="32">
        <v>144118</v>
      </c>
      <c r="G13" s="31">
        <f>A13*F13</f>
        <v>40353.04</v>
      </c>
    </row>
    <row r="14" spans="1:7" ht="16.5" thickBot="1">
      <c r="A14" s="29">
        <v>0.34</v>
      </c>
      <c r="B14" s="30">
        <v>19.1</v>
      </c>
      <c r="C14" s="31">
        <f>A14*B14</f>
        <v>6.494000000000001</v>
      </c>
      <c r="D14" s="30">
        <v>8</v>
      </c>
      <c r="E14" s="31">
        <f>A14*D14</f>
        <v>2.72</v>
      </c>
      <c r="F14" s="32">
        <v>367419</v>
      </c>
      <c r="G14" s="31">
        <f>A14*F14</f>
        <v>124922.46</v>
      </c>
    </row>
    <row r="15" spans="1:7" ht="16.5" thickBot="1">
      <c r="A15" s="29">
        <v>0.55</v>
      </c>
      <c r="B15" s="30">
        <v>11.7</v>
      </c>
      <c r="C15" s="31">
        <f>A15*B15</f>
        <v>6.4350000000000005</v>
      </c>
      <c r="D15" s="30">
        <v>5.2</v>
      </c>
      <c r="E15" s="31">
        <f>A15*D15</f>
        <v>2.8600000000000003</v>
      </c>
      <c r="F15" s="32">
        <v>234612</v>
      </c>
      <c r="G15" s="31">
        <f>A15*F15</f>
        <v>129036.6</v>
      </c>
    </row>
    <row r="16" spans="1:7" ht="16.5" thickBot="1">
      <c r="A16" s="29">
        <v>0</v>
      </c>
      <c r="B16" s="30">
        <v>6.1</v>
      </c>
      <c r="C16" s="31">
        <f>A16*B16</f>
        <v>0</v>
      </c>
      <c r="D16" s="30">
        <v>2.76</v>
      </c>
      <c r="E16" s="31">
        <f>A16*D16</f>
        <v>0</v>
      </c>
      <c r="F16" s="32">
        <v>119400</v>
      </c>
      <c r="G16" s="31">
        <f>A16*F16</f>
        <v>0</v>
      </c>
    </row>
    <row r="17" spans="1:7" ht="16.5" thickBot="1">
      <c r="A17" s="29">
        <v>0.24</v>
      </c>
      <c r="B17" s="30">
        <v>1.9</v>
      </c>
      <c r="C17" s="31">
        <f>A17*B17</f>
        <v>0.45599999999999996</v>
      </c>
      <c r="D17" s="30">
        <v>0.86</v>
      </c>
      <c r="E17" s="31">
        <f>A17*D17</f>
        <v>0.2064</v>
      </c>
      <c r="F17" s="32">
        <v>39172</v>
      </c>
      <c r="G17" s="31">
        <f>A17*F17</f>
        <v>9401.279999999999</v>
      </c>
    </row>
    <row r="18" spans="1:7" ht="16.5" thickBot="1">
      <c r="A18" s="29">
        <v>0.52</v>
      </c>
      <c r="B18" s="30">
        <v>4.7</v>
      </c>
      <c r="C18" s="31">
        <f>A18*B18</f>
        <v>2.4440000000000004</v>
      </c>
      <c r="D18" s="30">
        <v>2.1</v>
      </c>
      <c r="E18" s="31">
        <f>A18*D18</f>
        <v>1.092</v>
      </c>
      <c r="F18" s="32">
        <v>91960</v>
      </c>
      <c r="G18" s="31">
        <f>A18*F18</f>
        <v>47819.200000000004</v>
      </c>
    </row>
    <row r="19" spans="1:7" ht="16.5" thickBot="1">
      <c r="A19" s="29">
        <v>0.37</v>
      </c>
      <c r="B19" s="30">
        <v>0.38</v>
      </c>
      <c r="C19" s="31">
        <f>A19*B19</f>
        <v>0.1406</v>
      </c>
      <c r="D19" s="30">
        <v>0.19</v>
      </c>
      <c r="E19" s="31">
        <f>A19*D19</f>
        <v>0.0703</v>
      </c>
      <c r="F19" s="32">
        <v>8170</v>
      </c>
      <c r="G19" s="31">
        <f>A19*F19</f>
        <v>3022.9</v>
      </c>
    </row>
    <row r="20" spans="1:7" ht="16.5" thickBot="1">
      <c r="A20" s="29">
        <v>0.56</v>
      </c>
      <c r="B20" s="30">
        <v>1.05</v>
      </c>
      <c r="C20" s="31">
        <f>A20*B20</f>
        <v>0.5880000000000001</v>
      </c>
      <c r="D20" s="30">
        <v>0.38</v>
      </c>
      <c r="E20" s="31">
        <f>A20*D20</f>
        <v>0.21280000000000002</v>
      </c>
      <c r="F20" s="32">
        <v>19272</v>
      </c>
      <c r="G20" s="31">
        <f>A20*F20</f>
        <v>10792.320000000002</v>
      </c>
    </row>
    <row r="21" spans="1:7" ht="16.5" thickBot="1">
      <c r="A21" s="29">
        <v>0.46</v>
      </c>
      <c r="B21" s="30">
        <v>2.5</v>
      </c>
      <c r="C21" s="31">
        <f>A21*B21</f>
        <v>1.1500000000000001</v>
      </c>
      <c r="D21" s="30">
        <v>1.05</v>
      </c>
      <c r="E21" s="31">
        <f>A21*D21</f>
        <v>0.48300000000000004</v>
      </c>
      <c r="F21" s="32">
        <v>49855</v>
      </c>
      <c r="G21" s="31">
        <f>A21*F21</f>
        <v>22933.3</v>
      </c>
    </row>
    <row r="22" spans="2:7" ht="15">
      <c r="B22">
        <f>SUM(B1:B21)</f>
        <v>123.02</v>
      </c>
      <c r="C22" s="33">
        <f>SUM(C1:C21)</f>
        <v>52.6927</v>
      </c>
      <c r="D22">
        <f>SUM(D1:D21)</f>
        <v>53.02</v>
      </c>
      <c r="E22" s="33">
        <f>SUM(E1:E21)</f>
        <v>22.702299999999997</v>
      </c>
      <c r="G22" s="33">
        <f>SUM(G1:G21)</f>
        <v>1041585.9400000001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bme</dc:creator>
  <cp:keywords/>
  <dc:description/>
  <cp:lastModifiedBy>Rocky Powell</cp:lastModifiedBy>
  <cp:lastPrinted>2006-07-17T13:30:10Z</cp:lastPrinted>
  <dcterms:created xsi:type="dcterms:W3CDTF">2006-05-21T17:28:29Z</dcterms:created>
  <dcterms:modified xsi:type="dcterms:W3CDTF">2006-09-14T00:57:47Z</dcterms:modified>
  <cp:category/>
  <cp:version/>
  <cp:contentType/>
  <cp:contentStatus/>
</cp:coreProperties>
</file>